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Volumes/firma/ESSIMO CUP/"/>
    </mc:Choice>
  </mc:AlternateContent>
  <xr:revisionPtr revIDLastSave="0" documentId="13_ncr:1_{010030EE-7F7A-804E-84A4-B3F2BCE6929D}" xr6:coauthVersionLast="47" xr6:coauthVersionMax="47" xr10:uidLastSave="{00000000-0000-0000-0000-000000000000}"/>
  <bookViews>
    <workbookView xWindow="4440" yWindow="740" windowWidth="24960" windowHeight="16740" activeTab="3" xr2:uid="{00000000-000D-0000-FFFF-FFFF00000000}"/>
  </bookViews>
  <sheets>
    <sheet name="Mláďata U8 (17,18)" sheetId="16" r:id="rId1"/>
    <sheet name="Mláďata U10 (15,16)" sheetId="9" r:id="rId2"/>
    <sheet name="Mláďata U12 (13,14)" sheetId="11" r:id="rId3"/>
    <sheet name="Mladší žáci U14 (11,12)" sheetId="12" r:id="rId4"/>
  </sheets>
  <definedNames>
    <definedName name="_xlnm._FilterDatabase" localSheetId="1" hidden="1">'Mláďata U10 (15,16)'!$B$5:$BC$74</definedName>
    <definedName name="_xlnm._FilterDatabase" localSheetId="0" hidden="1">'Mláďata U8 (17,18)'!$B$5:$BC$53</definedName>
    <definedName name="_xlnm._FilterDatabase" localSheetId="3" hidden="1">'Mladší žáci U14 (11,12)'!$A$1:$BC$52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" i="16" l="1"/>
  <c r="AW5" i="16" s="1"/>
  <c r="AV5" i="16"/>
  <c r="AX5" i="16"/>
  <c r="AY5" i="16"/>
  <c r="AZ5" i="16"/>
  <c r="BA5" i="16"/>
  <c r="BB5" i="16"/>
  <c r="BC5" i="16"/>
  <c r="AU6" i="16"/>
  <c r="AW6" i="16" s="1"/>
  <c r="AV6" i="16"/>
  <c r="AX6" i="16"/>
  <c r="AY6" i="16"/>
  <c r="AZ6" i="16"/>
  <c r="BA6" i="16"/>
  <c r="BB6" i="16"/>
  <c r="BC6" i="16"/>
  <c r="AU8" i="16"/>
  <c r="AV8" i="16"/>
  <c r="AW8" i="16"/>
  <c r="AX8" i="16"/>
  <c r="AY8" i="16"/>
  <c r="AZ8" i="16"/>
  <c r="BA8" i="16"/>
  <c r="BB8" i="16"/>
  <c r="BC8" i="16"/>
  <c r="AU9" i="16"/>
  <c r="AV9" i="16"/>
  <c r="AW9" i="16"/>
  <c r="AX9" i="16"/>
  <c r="AY9" i="16"/>
  <c r="AZ9" i="16"/>
  <c r="BA9" i="16"/>
  <c r="BB9" i="16"/>
  <c r="BC9" i="16"/>
  <c r="AU10" i="16"/>
  <c r="AV10" i="16"/>
  <c r="AW10" i="16"/>
  <c r="AX10" i="16"/>
  <c r="AY10" i="16"/>
  <c r="AZ10" i="16"/>
  <c r="BA10" i="16"/>
  <c r="BB10" i="16"/>
  <c r="BC10" i="16"/>
  <c r="AU7" i="16"/>
  <c r="AV7" i="16"/>
  <c r="AX7" i="16"/>
  <c r="AY7" i="16"/>
  <c r="AZ7" i="16"/>
  <c r="BA7" i="16"/>
  <c r="BB7" i="16"/>
  <c r="BC7" i="16"/>
  <c r="AU12" i="16"/>
  <c r="AV12" i="16"/>
  <c r="AX12" i="16"/>
  <c r="AY12" i="16"/>
  <c r="AZ12" i="16"/>
  <c r="BA12" i="16"/>
  <c r="BB12" i="16"/>
  <c r="BC12" i="16"/>
  <c r="AU13" i="16"/>
  <c r="AV13" i="16"/>
  <c r="AW13" i="16"/>
  <c r="AX13" i="16"/>
  <c r="AY13" i="16"/>
  <c r="AZ13" i="16"/>
  <c r="BA13" i="16"/>
  <c r="BB13" i="16"/>
  <c r="BC13" i="16"/>
  <c r="AU14" i="16"/>
  <c r="AV14" i="16"/>
  <c r="AX14" i="16"/>
  <c r="AY14" i="16"/>
  <c r="AZ14" i="16"/>
  <c r="BA14" i="16"/>
  <c r="BB14" i="16"/>
  <c r="BC14" i="16"/>
  <c r="AU15" i="16"/>
  <c r="AV15" i="16"/>
  <c r="AX15" i="16"/>
  <c r="AY15" i="16"/>
  <c r="AZ15" i="16"/>
  <c r="BA15" i="16"/>
  <c r="BB15" i="16"/>
  <c r="BC15" i="16"/>
  <c r="AU16" i="16"/>
  <c r="AV16" i="16"/>
  <c r="AX16" i="16"/>
  <c r="AY16" i="16"/>
  <c r="AZ16" i="16"/>
  <c r="BA16" i="16"/>
  <c r="BB16" i="16"/>
  <c r="BC16" i="16"/>
  <c r="AU17" i="16"/>
  <c r="AV17" i="16"/>
  <c r="AX17" i="16"/>
  <c r="AY17" i="16"/>
  <c r="AZ17" i="16"/>
  <c r="BA17" i="16"/>
  <c r="BB17" i="16"/>
  <c r="BC17" i="16"/>
  <c r="AU18" i="16"/>
  <c r="AV18" i="16"/>
  <c r="AW18" i="16"/>
  <c r="AX18" i="16"/>
  <c r="AY18" i="16"/>
  <c r="AZ18" i="16"/>
  <c r="BA18" i="16"/>
  <c r="BB18" i="16"/>
  <c r="BC18" i="16"/>
  <c r="AU19" i="16"/>
  <c r="AV19" i="16"/>
  <c r="AW19" i="16" s="1"/>
  <c r="AX19" i="16"/>
  <c r="AY19" i="16"/>
  <c r="AZ19" i="16"/>
  <c r="BA19" i="16"/>
  <c r="BB19" i="16"/>
  <c r="BC19" i="16"/>
  <c r="AU22" i="16"/>
  <c r="AV22" i="16"/>
  <c r="AX22" i="16"/>
  <c r="AY22" i="16"/>
  <c r="AZ22" i="16"/>
  <c r="BA22" i="16"/>
  <c r="BB22" i="16"/>
  <c r="BC22" i="16"/>
  <c r="AU23" i="16"/>
  <c r="AV23" i="16"/>
  <c r="AW23" i="16" s="1"/>
  <c r="AX23" i="16"/>
  <c r="AY23" i="16"/>
  <c r="AZ23" i="16"/>
  <c r="BA23" i="16"/>
  <c r="BB23" i="16"/>
  <c r="BC23" i="16"/>
  <c r="AU24" i="16"/>
  <c r="AW24" i="16" s="1"/>
  <c r="AV24" i="16"/>
  <c r="AX24" i="16"/>
  <c r="AY24" i="16"/>
  <c r="AZ24" i="16"/>
  <c r="BA24" i="16"/>
  <c r="BB24" i="16"/>
  <c r="BC24" i="16"/>
  <c r="AU25" i="16"/>
  <c r="AW25" i="16" s="1"/>
  <c r="AV25" i="16"/>
  <c r="AX25" i="16"/>
  <c r="AY25" i="16"/>
  <c r="AZ25" i="16"/>
  <c r="BA25" i="16"/>
  <c r="BB25" i="16"/>
  <c r="BC25" i="16"/>
  <c r="AU26" i="16"/>
  <c r="AW26" i="16" s="1"/>
  <c r="AV26" i="16"/>
  <c r="AX26" i="16"/>
  <c r="AY26" i="16"/>
  <c r="AZ26" i="16"/>
  <c r="BA26" i="16"/>
  <c r="BB26" i="16"/>
  <c r="BC26" i="16"/>
  <c r="AU27" i="16"/>
  <c r="AV27" i="16"/>
  <c r="AW27" i="16"/>
  <c r="AX27" i="16"/>
  <c r="AY27" i="16"/>
  <c r="AZ27" i="16"/>
  <c r="BA27" i="16"/>
  <c r="BB27" i="16"/>
  <c r="BC27" i="16"/>
  <c r="AU28" i="16"/>
  <c r="AW28" i="16" s="1"/>
  <c r="AV28" i="16"/>
  <c r="AX28" i="16"/>
  <c r="AY28" i="16"/>
  <c r="AZ28" i="16"/>
  <c r="BA28" i="16"/>
  <c r="BB28" i="16"/>
  <c r="BC28" i="16"/>
  <c r="AU29" i="16"/>
  <c r="AW29" i="16" s="1"/>
  <c r="AV29" i="16"/>
  <c r="AX29" i="16"/>
  <c r="AY29" i="16"/>
  <c r="AZ29" i="16"/>
  <c r="BA29" i="16"/>
  <c r="BB29" i="16"/>
  <c r="BC29" i="16"/>
  <c r="AU32" i="16"/>
  <c r="AW32" i="16" s="1"/>
  <c r="AV32" i="16"/>
  <c r="AX32" i="16"/>
  <c r="AY32" i="16"/>
  <c r="AZ32" i="16"/>
  <c r="BA32" i="16"/>
  <c r="BB32" i="16"/>
  <c r="BC32" i="16"/>
  <c r="AU33" i="16"/>
  <c r="AW33" i="16" s="1"/>
  <c r="AV33" i="16"/>
  <c r="AX33" i="16"/>
  <c r="AY33" i="16"/>
  <c r="AZ33" i="16"/>
  <c r="BA33" i="16"/>
  <c r="BB33" i="16"/>
  <c r="BC33" i="16"/>
  <c r="AU34" i="16"/>
  <c r="AV34" i="16"/>
  <c r="AX34" i="16"/>
  <c r="AY34" i="16"/>
  <c r="AZ34" i="16"/>
  <c r="BA34" i="16"/>
  <c r="BB34" i="16"/>
  <c r="BC34" i="16"/>
  <c r="AU35" i="16"/>
  <c r="AV35" i="16"/>
  <c r="AX35" i="16"/>
  <c r="AY35" i="16"/>
  <c r="AZ35" i="16"/>
  <c r="BA35" i="16"/>
  <c r="BB35" i="16"/>
  <c r="BC35" i="16"/>
  <c r="AU36" i="16"/>
  <c r="AV36" i="16"/>
  <c r="AX36" i="16"/>
  <c r="AY36" i="16"/>
  <c r="AZ36" i="16"/>
  <c r="BA36" i="16"/>
  <c r="BB36" i="16"/>
  <c r="BC36" i="16"/>
  <c r="AU37" i="16"/>
  <c r="AV37" i="16"/>
  <c r="AW37" i="16" s="1"/>
  <c r="AX37" i="16"/>
  <c r="AY37" i="16"/>
  <c r="AZ37" i="16"/>
  <c r="BA37" i="16"/>
  <c r="BB37" i="16"/>
  <c r="BC37" i="16"/>
  <c r="AU38" i="16"/>
  <c r="AW38" i="16" s="1"/>
  <c r="AV38" i="16"/>
  <c r="AX38" i="16"/>
  <c r="AY38" i="16"/>
  <c r="AZ38" i="16"/>
  <c r="BA38" i="16"/>
  <c r="BB38" i="16"/>
  <c r="BC38" i="16"/>
  <c r="AU39" i="16"/>
  <c r="AV39" i="16"/>
  <c r="AX39" i="16"/>
  <c r="AY39" i="16"/>
  <c r="AZ39" i="16"/>
  <c r="BA39" i="16"/>
  <c r="BB39" i="16"/>
  <c r="BC39" i="16"/>
  <c r="AU40" i="16"/>
  <c r="AV40" i="16"/>
  <c r="AX40" i="16"/>
  <c r="AY40" i="16"/>
  <c r="AZ40" i="16"/>
  <c r="BA40" i="16"/>
  <c r="BB40" i="16"/>
  <c r="BC40" i="16"/>
  <c r="AU30" i="16"/>
  <c r="AV30" i="16"/>
  <c r="AW30" i="16" s="1"/>
  <c r="AX30" i="16"/>
  <c r="AY30" i="16"/>
  <c r="AZ30" i="16"/>
  <c r="BA30" i="16"/>
  <c r="BB30" i="16"/>
  <c r="BC30" i="16"/>
  <c r="AU11" i="16"/>
  <c r="AV11" i="16"/>
  <c r="AX11" i="16"/>
  <c r="AY11" i="16"/>
  <c r="AZ11" i="16"/>
  <c r="BA11" i="16"/>
  <c r="BB11" i="16"/>
  <c r="BC11" i="16"/>
  <c r="AU20" i="16"/>
  <c r="AV20" i="16"/>
  <c r="AX20" i="16"/>
  <c r="AY20" i="16"/>
  <c r="AZ20" i="16"/>
  <c r="BA20" i="16"/>
  <c r="BB20" i="16"/>
  <c r="BC20" i="16"/>
  <c r="AU21" i="16"/>
  <c r="AV21" i="16"/>
  <c r="AX21" i="16"/>
  <c r="AY21" i="16"/>
  <c r="AZ21" i="16"/>
  <c r="BA21" i="16"/>
  <c r="BB21" i="16"/>
  <c r="BC21" i="16"/>
  <c r="AU31" i="16"/>
  <c r="AV31" i="16"/>
  <c r="AW31" i="16"/>
  <c r="AX31" i="16"/>
  <c r="AY31" i="16"/>
  <c r="AZ31" i="16"/>
  <c r="BA31" i="16"/>
  <c r="BB31" i="16"/>
  <c r="BC31" i="16"/>
  <c r="BC6" i="9"/>
  <c r="BC7" i="9"/>
  <c r="BC11" i="9"/>
  <c r="BC13" i="9"/>
  <c r="BC8" i="9"/>
  <c r="BC14" i="9"/>
  <c r="BC10" i="9"/>
  <c r="BC15" i="9"/>
  <c r="BC9" i="9"/>
  <c r="BC16" i="9"/>
  <c r="BC19" i="9"/>
  <c r="BC18" i="9"/>
  <c r="BC12" i="9"/>
  <c r="BC21" i="9"/>
  <c r="BC22" i="9"/>
  <c r="BC49" i="9"/>
  <c r="BC24" i="9"/>
  <c r="BC25" i="9"/>
  <c r="BC20" i="9"/>
  <c r="BC26" i="9"/>
  <c r="BC17" i="9"/>
  <c r="BC28" i="9"/>
  <c r="BC29" i="9"/>
  <c r="BC30" i="9"/>
  <c r="BC31" i="9"/>
  <c r="BC32" i="9"/>
  <c r="BC34" i="9"/>
  <c r="BC27" i="9"/>
  <c r="BC35" i="9"/>
  <c r="BC36" i="9"/>
  <c r="BC37" i="9"/>
  <c r="BC38" i="9"/>
  <c r="BC23" i="9"/>
  <c r="BC39" i="9"/>
  <c r="BC40" i="9"/>
  <c r="BC44" i="9"/>
  <c r="BC45" i="9"/>
  <c r="BC33" i="9"/>
  <c r="BC47" i="9"/>
  <c r="BC48" i="9"/>
  <c r="BC50" i="9"/>
  <c r="BC51" i="9"/>
  <c r="BC52" i="9"/>
  <c r="BC53" i="9"/>
  <c r="BC56" i="9"/>
  <c r="BC57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C99" i="9"/>
  <c r="BC82" i="9"/>
  <c r="BC61" i="9"/>
  <c r="BC83" i="9"/>
  <c r="BC46" i="9"/>
  <c r="BC54" i="9"/>
  <c r="BC55" i="9"/>
  <c r="BC84" i="9"/>
  <c r="BC41" i="9"/>
  <c r="BC85" i="9"/>
  <c r="BC42" i="9"/>
  <c r="BC58" i="9"/>
  <c r="BC43" i="9"/>
  <c r="BC59" i="9"/>
  <c r="BC60" i="9"/>
  <c r="BC100" i="9"/>
  <c r="BC101" i="9"/>
  <c r="BC102" i="9"/>
  <c r="BC103" i="9"/>
  <c r="BC104" i="9"/>
  <c r="BC105" i="9"/>
  <c r="BC106" i="9"/>
  <c r="BC107" i="9"/>
  <c r="BC108" i="9"/>
  <c r="BC109" i="9"/>
  <c r="BB6" i="9"/>
  <c r="BB7" i="9"/>
  <c r="BB11" i="9"/>
  <c r="BB13" i="9"/>
  <c r="BB8" i="9"/>
  <c r="BB14" i="9"/>
  <c r="BB10" i="9"/>
  <c r="BB15" i="9"/>
  <c r="BB9" i="9"/>
  <c r="BB16" i="9"/>
  <c r="BB19" i="9"/>
  <c r="BB18" i="9"/>
  <c r="BB12" i="9"/>
  <c r="BB21" i="9"/>
  <c r="BB22" i="9"/>
  <c r="BB49" i="9"/>
  <c r="BB24" i="9"/>
  <c r="BB25" i="9"/>
  <c r="BB20" i="9"/>
  <c r="BB26" i="9"/>
  <c r="BB17" i="9"/>
  <c r="BB28" i="9"/>
  <c r="BB29" i="9"/>
  <c r="BB30" i="9"/>
  <c r="BB31" i="9"/>
  <c r="BB32" i="9"/>
  <c r="BB34" i="9"/>
  <c r="BB27" i="9"/>
  <c r="BB35" i="9"/>
  <c r="BB36" i="9"/>
  <c r="BB37" i="9"/>
  <c r="BB38" i="9"/>
  <c r="BB23" i="9"/>
  <c r="BB39" i="9"/>
  <c r="BB40" i="9"/>
  <c r="BB44" i="9"/>
  <c r="BB45" i="9"/>
  <c r="BB33" i="9"/>
  <c r="BB47" i="9"/>
  <c r="BB48" i="9"/>
  <c r="BB50" i="9"/>
  <c r="BB51" i="9"/>
  <c r="BB52" i="9"/>
  <c r="BB53" i="9"/>
  <c r="BB56" i="9"/>
  <c r="BB57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B99" i="9"/>
  <c r="BB82" i="9"/>
  <c r="BB61" i="9"/>
  <c r="BB83" i="9"/>
  <c r="BB46" i="9"/>
  <c r="BB54" i="9"/>
  <c r="BB55" i="9"/>
  <c r="BB84" i="9"/>
  <c r="BB41" i="9"/>
  <c r="BB85" i="9"/>
  <c r="BB42" i="9"/>
  <c r="BB58" i="9"/>
  <c r="BB43" i="9"/>
  <c r="BB59" i="9"/>
  <c r="BB60" i="9"/>
  <c r="BB100" i="9"/>
  <c r="BB101" i="9"/>
  <c r="BB102" i="9"/>
  <c r="BB103" i="9"/>
  <c r="BB104" i="9"/>
  <c r="BB105" i="9"/>
  <c r="BB106" i="9"/>
  <c r="BB107" i="9"/>
  <c r="BB108" i="9"/>
  <c r="BB109" i="9"/>
  <c r="BA6" i="9"/>
  <c r="BA7" i="9"/>
  <c r="BA11" i="9"/>
  <c r="BA13" i="9"/>
  <c r="BA8" i="9"/>
  <c r="BA14" i="9"/>
  <c r="BA10" i="9"/>
  <c r="BA15" i="9"/>
  <c r="BA9" i="9"/>
  <c r="BA16" i="9"/>
  <c r="BA19" i="9"/>
  <c r="BA18" i="9"/>
  <c r="BA12" i="9"/>
  <c r="BA21" i="9"/>
  <c r="BA22" i="9"/>
  <c r="BA49" i="9"/>
  <c r="BA24" i="9"/>
  <c r="BA25" i="9"/>
  <c r="BA20" i="9"/>
  <c r="BA26" i="9"/>
  <c r="BA17" i="9"/>
  <c r="BA28" i="9"/>
  <c r="BA29" i="9"/>
  <c r="BA30" i="9"/>
  <c r="BA31" i="9"/>
  <c r="BA32" i="9"/>
  <c r="BA34" i="9"/>
  <c r="BA27" i="9"/>
  <c r="BA35" i="9"/>
  <c r="BA36" i="9"/>
  <c r="BA37" i="9"/>
  <c r="BA38" i="9"/>
  <c r="BA23" i="9"/>
  <c r="BA39" i="9"/>
  <c r="BA40" i="9"/>
  <c r="BA44" i="9"/>
  <c r="BA45" i="9"/>
  <c r="BA33" i="9"/>
  <c r="BA47" i="9"/>
  <c r="BA48" i="9"/>
  <c r="BA50" i="9"/>
  <c r="BA51" i="9"/>
  <c r="BA52" i="9"/>
  <c r="BA53" i="9"/>
  <c r="BA56" i="9"/>
  <c r="BA57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A99" i="9"/>
  <c r="BA82" i="9"/>
  <c r="BA61" i="9"/>
  <c r="BA83" i="9"/>
  <c r="BA46" i="9"/>
  <c r="BA54" i="9"/>
  <c r="BA55" i="9"/>
  <c r="BA84" i="9"/>
  <c r="BA41" i="9"/>
  <c r="BA85" i="9"/>
  <c r="BA42" i="9"/>
  <c r="BA58" i="9"/>
  <c r="BA43" i="9"/>
  <c r="BA59" i="9"/>
  <c r="BA60" i="9"/>
  <c r="BA100" i="9"/>
  <c r="BA101" i="9"/>
  <c r="BA102" i="9"/>
  <c r="BA103" i="9"/>
  <c r="BA104" i="9"/>
  <c r="BA105" i="9"/>
  <c r="BA106" i="9"/>
  <c r="BA107" i="9"/>
  <c r="BA108" i="9"/>
  <c r="BA109" i="9"/>
  <c r="AZ6" i="9"/>
  <c r="AZ7" i="9"/>
  <c r="AZ11" i="9"/>
  <c r="AZ13" i="9"/>
  <c r="AZ8" i="9"/>
  <c r="AZ14" i="9"/>
  <c r="AZ10" i="9"/>
  <c r="AZ15" i="9"/>
  <c r="AZ9" i="9"/>
  <c r="AZ16" i="9"/>
  <c r="AZ19" i="9"/>
  <c r="AZ18" i="9"/>
  <c r="AZ12" i="9"/>
  <c r="AZ21" i="9"/>
  <c r="AZ22" i="9"/>
  <c r="AZ49" i="9"/>
  <c r="AZ24" i="9"/>
  <c r="AZ25" i="9"/>
  <c r="AZ20" i="9"/>
  <c r="AZ26" i="9"/>
  <c r="AZ17" i="9"/>
  <c r="AZ28" i="9"/>
  <c r="AZ29" i="9"/>
  <c r="AZ30" i="9"/>
  <c r="AZ31" i="9"/>
  <c r="AZ32" i="9"/>
  <c r="AZ34" i="9"/>
  <c r="AZ27" i="9"/>
  <c r="AZ35" i="9"/>
  <c r="AZ36" i="9"/>
  <c r="AZ37" i="9"/>
  <c r="AZ38" i="9"/>
  <c r="AZ23" i="9"/>
  <c r="AZ39" i="9"/>
  <c r="AZ40" i="9"/>
  <c r="AZ44" i="9"/>
  <c r="AZ45" i="9"/>
  <c r="AZ33" i="9"/>
  <c r="AZ47" i="9"/>
  <c r="AZ48" i="9"/>
  <c r="AZ50" i="9"/>
  <c r="AZ51" i="9"/>
  <c r="AZ52" i="9"/>
  <c r="AZ53" i="9"/>
  <c r="AZ56" i="9"/>
  <c r="AZ57" i="9"/>
  <c r="AZ62" i="9"/>
  <c r="AZ63" i="9"/>
  <c r="AZ64" i="9"/>
  <c r="AZ65" i="9"/>
  <c r="AZ66" i="9"/>
  <c r="AZ67" i="9"/>
  <c r="AZ68" i="9"/>
  <c r="AZ69" i="9"/>
  <c r="AZ70" i="9"/>
  <c r="AZ71" i="9"/>
  <c r="AZ72" i="9"/>
  <c r="AZ73" i="9"/>
  <c r="AZ74" i="9"/>
  <c r="AZ75" i="9"/>
  <c r="AZ76" i="9"/>
  <c r="AZ77" i="9"/>
  <c r="AZ78" i="9"/>
  <c r="AZ79" i="9"/>
  <c r="AZ80" i="9"/>
  <c r="AZ81" i="9"/>
  <c r="AZ86" i="9"/>
  <c r="AZ87" i="9"/>
  <c r="AZ88" i="9"/>
  <c r="AZ89" i="9"/>
  <c r="AZ90" i="9"/>
  <c r="AZ91" i="9"/>
  <c r="AZ92" i="9"/>
  <c r="AZ93" i="9"/>
  <c r="AZ94" i="9"/>
  <c r="AZ95" i="9"/>
  <c r="AZ96" i="9"/>
  <c r="AZ97" i="9"/>
  <c r="AZ98" i="9"/>
  <c r="AZ99" i="9"/>
  <c r="AZ82" i="9"/>
  <c r="AZ61" i="9"/>
  <c r="AZ83" i="9"/>
  <c r="AZ46" i="9"/>
  <c r="AZ54" i="9"/>
  <c r="AZ55" i="9"/>
  <c r="AZ84" i="9"/>
  <c r="AZ41" i="9"/>
  <c r="AZ85" i="9"/>
  <c r="AZ42" i="9"/>
  <c r="AZ58" i="9"/>
  <c r="AZ43" i="9"/>
  <c r="AZ59" i="9"/>
  <c r="AZ60" i="9"/>
  <c r="AZ100" i="9"/>
  <c r="AZ101" i="9"/>
  <c r="AZ102" i="9"/>
  <c r="AZ103" i="9"/>
  <c r="AZ104" i="9"/>
  <c r="AZ105" i="9"/>
  <c r="AZ106" i="9"/>
  <c r="AZ107" i="9"/>
  <c r="AZ108" i="9"/>
  <c r="AZ109" i="9"/>
  <c r="AY6" i="9"/>
  <c r="AY7" i="9"/>
  <c r="AY11" i="9"/>
  <c r="AY13" i="9"/>
  <c r="AY8" i="9"/>
  <c r="AY14" i="9"/>
  <c r="AY10" i="9"/>
  <c r="AY15" i="9"/>
  <c r="AY9" i="9"/>
  <c r="AY16" i="9"/>
  <c r="AY19" i="9"/>
  <c r="AY18" i="9"/>
  <c r="AY12" i="9"/>
  <c r="AY21" i="9"/>
  <c r="AY22" i="9"/>
  <c r="AY49" i="9"/>
  <c r="AY24" i="9"/>
  <c r="AY25" i="9"/>
  <c r="AY20" i="9"/>
  <c r="AY26" i="9"/>
  <c r="AY17" i="9"/>
  <c r="AY28" i="9"/>
  <c r="AY29" i="9"/>
  <c r="AY30" i="9"/>
  <c r="AY31" i="9"/>
  <c r="AY32" i="9"/>
  <c r="AY34" i="9"/>
  <c r="AY27" i="9"/>
  <c r="AY35" i="9"/>
  <c r="AY36" i="9"/>
  <c r="AY37" i="9"/>
  <c r="AY38" i="9"/>
  <c r="AY23" i="9"/>
  <c r="AY39" i="9"/>
  <c r="AY40" i="9"/>
  <c r="AY44" i="9"/>
  <c r="AY45" i="9"/>
  <c r="AY33" i="9"/>
  <c r="AY47" i="9"/>
  <c r="AY48" i="9"/>
  <c r="AY50" i="9"/>
  <c r="AY51" i="9"/>
  <c r="AY52" i="9"/>
  <c r="AY53" i="9"/>
  <c r="AY56" i="9"/>
  <c r="AY57" i="9"/>
  <c r="AY62" i="9"/>
  <c r="AY63" i="9"/>
  <c r="AY64" i="9"/>
  <c r="AY65" i="9"/>
  <c r="AY66" i="9"/>
  <c r="AY67" i="9"/>
  <c r="AY68" i="9"/>
  <c r="AY69" i="9"/>
  <c r="AY70" i="9"/>
  <c r="AY71" i="9"/>
  <c r="AY72" i="9"/>
  <c r="AY73" i="9"/>
  <c r="AY74" i="9"/>
  <c r="AY75" i="9"/>
  <c r="AY76" i="9"/>
  <c r="AY77" i="9"/>
  <c r="AY78" i="9"/>
  <c r="AY79" i="9"/>
  <c r="AY80" i="9"/>
  <c r="AY81" i="9"/>
  <c r="AY86" i="9"/>
  <c r="AY87" i="9"/>
  <c r="AY88" i="9"/>
  <c r="AY89" i="9"/>
  <c r="AY90" i="9"/>
  <c r="AY91" i="9"/>
  <c r="AY92" i="9"/>
  <c r="AY93" i="9"/>
  <c r="AY94" i="9"/>
  <c r="AY95" i="9"/>
  <c r="AY96" i="9"/>
  <c r="AY97" i="9"/>
  <c r="AY98" i="9"/>
  <c r="AY99" i="9"/>
  <c r="AY82" i="9"/>
  <c r="AY61" i="9"/>
  <c r="AY83" i="9"/>
  <c r="AY46" i="9"/>
  <c r="AY54" i="9"/>
  <c r="AY55" i="9"/>
  <c r="AY84" i="9"/>
  <c r="AY41" i="9"/>
  <c r="AY85" i="9"/>
  <c r="AY42" i="9"/>
  <c r="AY58" i="9"/>
  <c r="AY43" i="9"/>
  <c r="AY59" i="9"/>
  <c r="AY60" i="9"/>
  <c r="AY100" i="9"/>
  <c r="AY101" i="9"/>
  <c r="AY102" i="9"/>
  <c r="AY103" i="9"/>
  <c r="AY104" i="9"/>
  <c r="AY105" i="9"/>
  <c r="AY106" i="9"/>
  <c r="AY107" i="9"/>
  <c r="AY108" i="9"/>
  <c r="AY109" i="9"/>
  <c r="AX6" i="9"/>
  <c r="AX7" i="9"/>
  <c r="AX11" i="9"/>
  <c r="AX13" i="9"/>
  <c r="AX8" i="9"/>
  <c r="AX14" i="9"/>
  <c r="AX10" i="9"/>
  <c r="AX15" i="9"/>
  <c r="AX9" i="9"/>
  <c r="AX16" i="9"/>
  <c r="AX19" i="9"/>
  <c r="AX18" i="9"/>
  <c r="AX12" i="9"/>
  <c r="AX21" i="9"/>
  <c r="AX22" i="9"/>
  <c r="AX49" i="9"/>
  <c r="AX24" i="9"/>
  <c r="AX25" i="9"/>
  <c r="AX20" i="9"/>
  <c r="AX26" i="9"/>
  <c r="AX17" i="9"/>
  <c r="AX28" i="9"/>
  <c r="AX29" i="9"/>
  <c r="AX30" i="9"/>
  <c r="AX31" i="9"/>
  <c r="AX32" i="9"/>
  <c r="AX34" i="9"/>
  <c r="AX27" i="9"/>
  <c r="AX35" i="9"/>
  <c r="AX36" i="9"/>
  <c r="AX37" i="9"/>
  <c r="AX38" i="9"/>
  <c r="AX23" i="9"/>
  <c r="AX39" i="9"/>
  <c r="AX40" i="9"/>
  <c r="AX44" i="9"/>
  <c r="AX45" i="9"/>
  <c r="AX33" i="9"/>
  <c r="AX47" i="9"/>
  <c r="AX48" i="9"/>
  <c r="AX50" i="9"/>
  <c r="AX51" i="9"/>
  <c r="AX52" i="9"/>
  <c r="AX53" i="9"/>
  <c r="AX56" i="9"/>
  <c r="AX57" i="9"/>
  <c r="AX62" i="9"/>
  <c r="AX63" i="9"/>
  <c r="AX64" i="9"/>
  <c r="AX65" i="9"/>
  <c r="AX66" i="9"/>
  <c r="AX67" i="9"/>
  <c r="AX68" i="9"/>
  <c r="AX69" i="9"/>
  <c r="AX70" i="9"/>
  <c r="AX71" i="9"/>
  <c r="AX72" i="9"/>
  <c r="AX73" i="9"/>
  <c r="AX74" i="9"/>
  <c r="AX75" i="9"/>
  <c r="AX76" i="9"/>
  <c r="AX77" i="9"/>
  <c r="AX78" i="9"/>
  <c r="AX79" i="9"/>
  <c r="AX80" i="9"/>
  <c r="AX81" i="9"/>
  <c r="AX86" i="9"/>
  <c r="AX87" i="9"/>
  <c r="AX88" i="9"/>
  <c r="AX89" i="9"/>
  <c r="AX90" i="9"/>
  <c r="AX91" i="9"/>
  <c r="AX92" i="9"/>
  <c r="AX93" i="9"/>
  <c r="AX94" i="9"/>
  <c r="AX95" i="9"/>
  <c r="AX96" i="9"/>
  <c r="AX97" i="9"/>
  <c r="AX98" i="9"/>
  <c r="AX99" i="9"/>
  <c r="AX82" i="9"/>
  <c r="AX61" i="9"/>
  <c r="AX83" i="9"/>
  <c r="AX46" i="9"/>
  <c r="AX54" i="9"/>
  <c r="AX55" i="9"/>
  <c r="AX84" i="9"/>
  <c r="AX41" i="9"/>
  <c r="AX85" i="9"/>
  <c r="AX42" i="9"/>
  <c r="AX58" i="9"/>
  <c r="AX43" i="9"/>
  <c r="AX59" i="9"/>
  <c r="AX60" i="9"/>
  <c r="AX100" i="9"/>
  <c r="AX101" i="9"/>
  <c r="AX102" i="9"/>
  <c r="AX103" i="9"/>
  <c r="AX104" i="9"/>
  <c r="AX105" i="9"/>
  <c r="AX106" i="9"/>
  <c r="AX107" i="9"/>
  <c r="AX108" i="9"/>
  <c r="AX109" i="9"/>
  <c r="AW11" i="9"/>
  <c r="AW13" i="9"/>
  <c r="AW8" i="9"/>
  <c r="AW14" i="9"/>
  <c r="AW19" i="9"/>
  <c r="AW18" i="9"/>
  <c r="AW12" i="9"/>
  <c r="AW21" i="9"/>
  <c r="AW20" i="9"/>
  <c r="AW26" i="9"/>
  <c r="AW17" i="9"/>
  <c r="AW28" i="9"/>
  <c r="AW34" i="9"/>
  <c r="AW27" i="9"/>
  <c r="AW35" i="9"/>
  <c r="AW36" i="9"/>
  <c r="AW40" i="9"/>
  <c r="AW44" i="9"/>
  <c r="AW45" i="9"/>
  <c r="AW33" i="9"/>
  <c r="AW52" i="9"/>
  <c r="AW53" i="9"/>
  <c r="AW56" i="9"/>
  <c r="AW57" i="9"/>
  <c r="AW66" i="9"/>
  <c r="AW67" i="9"/>
  <c r="AW68" i="9"/>
  <c r="AW69" i="9"/>
  <c r="AW74" i="9"/>
  <c r="AW75" i="9"/>
  <c r="AW76" i="9"/>
  <c r="AW77" i="9"/>
  <c r="AW86" i="9"/>
  <c r="AW87" i="9"/>
  <c r="AW88" i="9"/>
  <c r="AW89" i="9"/>
  <c r="AW94" i="9"/>
  <c r="AW95" i="9"/>
  <c r="AW96" i="9"/>
  <c r="AW97" i="9"/>
  <c r="AW83" i="9"/>
  <c r="AW46" i="9"/>
  <c r="AW54" i="9"/>
  <c r="AW55" i="9"/>
  <c r="AW100" i="9"/>
  <c r="AW101" i="9"/>
  <c r="AW102" i="9"/>
  <c r="AW103" i="9"/>
  <c r="AW104" i="9"/>
  <c r="AW105" i="9"/>
  <c r="AW106" i="9"/>
  <c r="AW107" i="9"/>
  <c r="AW108" i="9"/>
  <c r="AW109" i="9"/>
  <c r="AV6" i="9"/>
  <c r="AV7" i="9"/>
  <c r="AV11" i="9"/>
  <c r="AV13" i="9"/>
  <c r="AV8" i="9"/>
  <c r="AV14" i="9"/>
  <c r="AV10" i="9"/>
  <c r="AV15" i="9"/>
  <c r="AV9" i="9"/>
  <c r="AV16" i="9"/>
  <c r="AV19" i="9"/>
  <c r="AV18" i="9"/>
  <c r="AV12" i="9"/>
  <c r="AV21" i="9"/>
  <c r="AV22" i="9"/>
  <c r="AV49" i="9"/>
  <c r="AV24" i="9"/>
  <c r="AV25" i="9"/>
  <c r="AV20" i="9"/>
  <c r="AV26" i="9"/>
  <c r="AV17" i="9"/>
  <c r="AV28" i="9"/>
  <c r="AV29" i="9"/>
  <c r="AV30" i="9"/>
  <c r="AV31" i="9"/>
  <c r="AV32" i="9"/>
  <c r="AV34" i="9"/>
  <c r="AV27" i="9"/>
  <c r="AV35" i="9"/>
  <c r="AV36" i="9"/>
  <c r="AV37" i="9"/>
  <c r="AV38" i="9"/>
  <c r="AV23" i="9"/>
  <c r="AV39" i="9"/>
  <c r="AV40" i="9"/>
  <c r="AV44" i="9"/>
  <c r="AV45" i="9"/>
  <c r="AV33" i="9"/>
  <c r="AV47" i="9"/>
  <c r="AV48" i="9"/>
  <c r="AV50" i="9"/>
  <c r="AV51" i="9"/>
  <c r="AV52" i="9"/>
  <c r="AV53" i="9"/>
  <c r="AV56" i="9"/>
  <c r="AV57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82" i="9"/>
  <c r="AV61" i="9"/>
  <c r="AV83" i="9"/>
  <c r="AV46" i="9"/>
  <c r="AV54" i="9"/>
  <c r="AV55" i="9"/>
  <c r="AV84" i="9"/>
  <c r="AV41" i="9"/>
  <c r="AV85" i="9"/>
  <c r="AV42" i="9"/>
  <c r="AV58" i="9"/>
  <c r="AV43" i="9"/>
  <c r="AV59" i="9"/>
  <c r="AV60" i="9"/>
  <c r="AV100" i="9"/>
  <c r="AV101" i="9"/>
  <c r="AV102" i="9"/>
  <c r="AV103" i="9"/>
  <c r="AV104" i="9"/>
  <c r="AV105" i="9"/>
  <c r="AV106" i="9"/>
  <c r="AV107" i="9"/>
  <c r="AV108" i="9"/>
  <c r="AV109" i="9"/>
  <c r="AU6" i="9"/>
  <c r="AW6" i="9" s="1"/>
  <c r="AU7" i="9"/>
  <c r="AW7" i="9" s="1"/>
  <c r="AU11" i="9"/>
  <c r="AU13" i="9"/>
  <c r="AU8" i="9"/>
  <c r="AU14" i="9"/>
  <c r="AU10" i="9"/>
  <c r="AW10" i="9" s="1"/>
  <c r="AU15" i="9"/>
  <c r="AW15" i="9" s="1"/>
  <c r="AU9" i="9"/>
  <c r="AW9" i="9" s="1"/>
  <c r="AU16" i="9"/>
  <c r="AW16" i="9" s="1"/>
  <c r="AU19" i="9"/>
  <c r="AU18" i="9"/>
  <c r="AU12" i="9"/>
  <c r="AU21" i="9"/>
  <c r="AU22" i="9"/>
  <c r="AW22" i="9" s="1"/>
  <c r="AU49" i="9"/>
  <c r="AW49" i="9" s="1"/>
  <c r="AU24" i="9"/>
  <c r="AW24" i="9" s="1"/>
  <c r="AU25" i="9"/>
  <c r="AW25" i="9" s="1"/>
  <c r="AU20" i="9"/>
  <c r="AU26" i="9"/>
  <c r="AU17" i="9"/>
  <c r="AU28" i="9"/>
  <c r="AU29" i="9"/>
  <c r="AW29" i="9" s="1"/>
  <c r="AU30" i="9"/>
  <c r="AW30" i="9" s="1"/>
  <c r="AU31" i="9"/>
  <c r="AW31" i="9" s="1"/>
  <c r="AU32" i="9"/>
  <c r="AW32" i="9" s="1"/>
  <c r="AU34" i="9"/>
  <c r="AU27" i="9"/>
  <c r="AU35" i="9"/>
  <c r="AU36" i="9"/>
  <c r="AU37" i="9"/>
  <c r="AW37" i="9" s="1"/>
  <c r="AU38" i="9"/>
  <c r="AW38" i="9" s="1"/>
  <c r="AU23" i="9"/>
  <c r="AW23" i="9" s="1"/>
  <c r="AU39" i="9"/>
  <c r="AW39" i="9" s="1"/>
  <c r="AU40" i="9"/>
  <c r="AU44" i="9"/>
  <c r="AU45" i="9"/>
  <c r="AU33" i="9"/>
  <c r="AU47" i="9"/>
  <c r="AW47" i="9" s="1"/>
  <c r="AU48" i="9"/>
  <c r="AW48" i="9" s="1"/>
  <c r="AU50" i="9"/>
  <c r="AW50" i="9" s="1"/>
  <c r="AU51" i="9"/>
  <c r="AW51" i="9" s="1"/>
  <c r="AU52" i="9"/>
  <c r="AU53" i="9"/>
  <c r="AU56" i="9"/>
  <c r="AU57" i="9"/>
  <c r="AU62" i="9"/>
  <c r="AW62" i="9" s="1"/>
  <c r="AU63" i="9"/>
  <c r="AW63" i="9" s="1"/>
  <c r="AU64" i="9"/>
  <c r="AW64" i="9" s="1"/>
  <c r="AU65" i="9"/>
  <c r="AW65" i="9" s="1"/>
  <c r="AU66" i="9"/>
  <c r="AU67" i="9"/>
  <c r="AU68" i="9"/>
  <c r="AU69" i="9"/>
  <c r="AU70" i="9"/>
  <c r="AW70" i="9" s="1"/>
  <c r="AU71" i="9"/>
  <c r="AW71" i="9" s="1"/>
  <c r="AU72" i="9"/>
  <c r="AW72" i="9" s="1"/>
  <c r="AU73" i="9"/>
  <c r="AW73" i="9" s="1"/>
  <c r="AU74" i="9"/>
  <c r="AU75" i="9"/>
  <c r="AU76" i="9"/>
  <c r="AU77" i="9"/>
  <c r="AU78" i="9"/>
  <c r="AW78" i="9" s="1"/>
  <c r="AU79" i="9"/>
  <c r="AW79" i="9" s="1"/>
  <c r="AU80" i="9"/>
  <c r="AW80" i="9" s="1"/>
  <c r="AU81" i="9"/>
  <c r="AW81" i="9" s="1"/>
  <c r="AU86" i="9"/>
  <c r="AU87" i="9"/>
  <c r="AU88" i="9"/>
  <c r="AU89" i="9"/>
  <c r="AU90" i="9"/>
  <c r="AW90" i="9" s="1"/>
  <c r="AU91" i="9"/>
  <c r="AW91" i="9" s="1"/>
  <c r="AU92" i="9"/>
  <c r="AW92" i="9" s="1"/>
  <c r="AU93" i="9"/>
  <c r="AW93" i="9" s="1"/>
  <c r="AU94" i="9"/>
  <c r="AU95" i="9"/>
  <c r="AU96" i="9"/>
  <c r="AU97" i="9"/>
  <c r="AU98" i="9"/>
  <c r="AW98" i="9" s="1"/>
  <c r="AU99" i="9"/>
  <c r="AW99" i="9" s="1"/>
  <c r="AU82" i="9"/>
  <c r="AW82" i="9" s="1"/>
  <c r="AU61" i="9"/>
  <c r="AW61" i="9" s="1"/>
  <c r="AU83" i="9"/>
  <c r="AU46" i="9"/>
  <c r="AU54" i="9"/>
  <c r="AU55" i="9"/>
  <c r="AU84" i="9"/>
  <c r="AW84" i="9" s="1"/>
  <c r="AU41" i="9"/>
  <c r="AW41" i="9" s="1"/>
  <c r="AU85" i="9"/>
  <c r="AW85" i="9" s="1"/>
  <c r="AU42" i="9"/>
  <c r="AW42" i="9" s="1"/>
  <c r="AU58" i="9"/>
  <c r="AW58" i="9" s="1"/>
  <c r="AU43" i="9"/>
  <c r="AW43" i="9" s="1"/>
  <c r="AU59" i="9"/>
  <c r="AW59" i="9" s="1"/>
  <c r="AU60" i="9"/>
  <c r="AW60" i="9" s="1"/>
  <c r="AU100" i="9"/>
  <c r="AU101" i="9"/>
  <c r="AU102" i="9"/>
  <c r="AU103" i="9"/>
  <c r="AU104" i="9"/>
  <c r="AU105" i="9"/>
  <c r="AU106" i="9"/>
  <c r="AU107" i="9"/>
  <c r="AU108" i="9"/>
  <c r="AU109" i="9"/>
  <c r="A95" i="9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54" i="16"/>
  <c r="A55" i="16" s="1"/>
  <c r="A56" i="16" s="1"/>
  <c r="BC5" i="9"/>
  <c r="BB5" i="9"/>
  <c r="BA5" i="9"/>
  <c r="AZ5" i="9"/>
  <c r="AY5" i="9"/>
  <c r="AV5" i="9"/>
  <c r="AU5" i="9"/>
  <c r="BC49" i="16"/>
  <c r="BB49" i="16"/>
  <c r="BA49" i="16"/>
  <c r="AZ49" i="16"/>
  <c r="AY49" i="16"/>
  <c r="AX49" i="16"/>
  <c r="AV49" i="16"/>
  <c r="AU49" i="16"/>
  <c r="AW49" i="16" s="1"/>
  <c r="BC48" i="16"/>
  <c r="BB48" i="16"/>
  <c r="BA48" i="16"/>
  <c r="AZ48" i="16"/>
  <c r="AY48" i="16"/>
  <c r="AX48" i="16"/>
  <c r="AV48" i="16"/>
  <c r="AU48" i="16"/>
  <c r="AW48" i="16" s="1"/>
  <c r="BC47" i="16"/>
  <c r="BB47" i="16"/>
  <c r="BA47" i="16"/>
  <c r="AZ47" i="16"/>
  <c r="AY47" i="16"/>
  <c r="AX47" i="16"/>
  <c r="AV47" i="16"/>
  <c r="AU47" i="16"/>
  <c r="AW47" i="16" s="1"/>
  <c r="BC46" i="16"/>
  <c r="BB46" i="16"/>
  <c r="BA46" i="16"/>
  <c r="AZ46" i="16"/>
  <c r="AY46" i="16"/>
  <c r="AX46" i="16"/>
  <c r="AV46" i="16"/>
  <c r="AU46" i="16"/>
  <c r="AW46" i="16" s="1"/>
  <c r="BC45" i="16"/>
  <c r="BB45" i="16"/>
  <c r="BA45" i="16"/>
  <c r="AZ45" i="16"/>
  <c r="AY45" i="16"/>
  <c r="AX45" i="16"/>
  <c r="AV45" i="16"/>
  <c r="AU45" i="16"/>
  <c r="AW45" i="16" s="1"/>
  <c r="BC44" i="16"/>
  <c r="BB44" i="16"/>
  <c r="BA44" i="16"/>
  <c r="AZ44" i="16"/>
  <c r="AY44" i="16"/>
  <c r="AX44" i="16"/>
  <c r="AV44" i="16"/>
  <c r="AU44" i="16"/>
  <c r="AW44" i="16" s="1"/>
  <c r="BC43" i="16"/>
  <c r="BB43" i="16"/>
  <c r="BA43" i="16"/>
  <c r="AZ43" i="16"/>
  <c r="AY43" i="16"/>
  <c r="AX43" i="16"/>
  <c r="AV43" i="16"/>
  <c r="AU43" i="16"/>
  <c r="AW43" i="16" s="1"/>
  <c r="BC42" i="16"/>
  <c r="BB42" i="16"/>
  <c r="BA42" i="16"/>
  <c r="AZ42" i="16"/>
  <c r="AY42" i="16"/>
  <c r="AX42" i="16"/>
  <c r="AV42" i="16"/>
  <c r="AU42" i="16"/>
  <c r="AW42" i="16" s="1"/>
  <c r="BC41" i="16"/>
  <c r="BB41" i="16"/>
  <c r="BA41" i="16"/>
  <c r="AZ41" i="16"/>
  <c r="AY41" i="16"/>
  <c r="AX41" i="16"/>
  <c r="AV41" i="16"/>
  <c r="AU41" i="16"/>
  <c r="AW41" i="16" s="1"/>
  <c r="AU63" i="12"/>
  <c r="AW63" i="12" s="1"/>
  <c r="AV63" i="12"/>
  <c r="AX63" i="12"/>
  <c r="AY63" i="12"/>
  <c r="AZ63" i="12"/>
  <c r="BA63" i="12"/>
  <c r="BB63" i="12"/>
  <c r="BC63" i="12"/>
  <c r="AU64" i="12"/>
  <c r="AW64" i="12" s="1"/>
  <c r="AV64" i="12"/>
  <c r="AX64" i="12"/>
  <c r="AY64" i="12"/>
  <c r="AZ64" i="12"/>
  <c r="BA64" i="12"/>
  <c r="BB64" i="12"/>
  <c r="BC64" i="12"/>
  <c r="AU65" i="12"/>
  <c r="AV65" i="12"/>
  <c r="AW65" i="12"/>
  <c r="AX65" i="12"/>
  <c r="AY65" i="12"/>
  <c r="AZ65" i="12"/>
  <c r="BA65" i="12"/>
  <c r="BB65" i="12"/>
  <c r="BC65" i="12"/>
  <c r="AU66" i="12"/>
  <c r="AV66" i="12"/>
  <c r="AW66" i="12" s="1"/>
  <c r="AX66" i="12"/>
  <c r="AY66" i="12"/>
  <c r="AZ66" i="12"/>
  <c r="BA66" i="12"/>
  <c r="BB66" i="12"/>
  <c r="BC66" i="12"/>
  <c r="AU67" i="12"/>
  <c r="AV67" i="12"/>
  <c r="AX67" i="12"/>
  <c r="AY67" i="12"/>
  <c r="AZ67" i="12"/>
  <c r="BA67" i="12"/>
  <c r="BB67" i="12"/>
  <c r="BC67" i="12"/>
  <c r="AU68" i="12"/>
  <c r="AV68" i="12"/>
  <c r="AX68" i="12"/>
  <c r="AY68" i="12"/>
  <c r="AZ68" i="12"/>
  <c r="BA68" i="12"/>
  <c r="BB68" i="12"/>
  <c r="BC68" i="12"/>
  <c r="AU69" i="12"/>
  <c r="AV69" i="12"/>
  <c r="AX69" i="12"/>
  <c r="AY69" i="12"/>
  <c r="AZ69" i="12"/>
  <c r="BA69" i="12"/>
  <c r="BB69" i="12"/>
  <c r="BC69" i="12"/>
  <c r="AU70" i="12"/>
  <c r="AV70" i="12"/>
  <c r="AX70" i="12"/>
  <c r="AY70" i="12"/>
  <c r="AZ70" i="12"/>
  <c r="BA70" i="12"/>
  <c r="BB70" i="12"/>
  <c r="BC70" i="12"/>
  <c r="AU71" i="12"/>
  <c r="AV71" i="12"/>
  <c r="AX71" i="12"/>
  <c r="AY71" i="12"/>
  <c r="AZ71" i="12"/>
  <c r="BA71" i="12"/>
  <c r="BB71" i="12"/>
  <c r="BC71" i="12"/>
  <c r="AU72" i="12"/>
  <c r="AV72" i="12"/>
  <c r="AW72" i="12" s="1"/>
  <c r="AX72" i="12"/>
  <c r="AY72" i="12"/>
  <c r="AZ72" i="12"/>
  <c r="BA72" i="12"/>
  <c r="BB72" i="12"/>
  <c r="BC72" i="12"/>
  <c r="AU73" i="12"/>
  <c r="AW73" i="12" s="1"/>
  <c r="AV73" i="12"/>
  <c r="AX73" i="12"/>
  <c r="AY73" i="12"/>
  <c r="AZ73" i="12"/>
  <c r="BA73" i="12"/>
  <c r="BB73" i="12"/>
  <c r="BC73" i="12"/>
  <c r="AU74" i="12"/>
  <c r="AV74" i="12"/>
  <c r="AX74" i="12"/>
  <c r="AY74" i="12"/>
  <c r="AZ74" i="12"/>
  <c r="BA74" i="12"/>
  <c r="BB74" i="12"/>
  <c r="BC74" i="12"/>
  <c r="AU75" i="12"/>
  <c r="AV75" i="12"/>
  <c r="AX75" i="12"/>
  <c r="AY75" i="12"/>
  <c r="AZ75" i="12"/>
  <c r="BA75" i="12"/>
  <c r="BB75" i="12"/>
  <c r="BC75" i="12"/>
  <c r="AU76" i="12"/>
  <c r="AV76" i="12"/>
  <c r="AX76" i="12"/>
  <c r="AY76" i="12"/>
  <c r="AZ76" i="12"/>
  <c r="BA76" i="12"/>
  <c r="BB76" i="12"/>
  <c r="BC76" i="12"/>
  <c r="AU77" i="12"/>
  <c r="AV77" i="12"/>
  <c r="AX77" i="12"/>
  <c r="AY77" i="12"/>
  <c r="AZ77" i="12"/>
  <c r="BA77" i="12"/>
  <c r="BB77" i="12"/>
  <c r="BC77" i="12"/>
  <c r="AU78" i="12"/>
  <c r="AV78" i="12"/>
  <c r="AX78" i="12"/>
  <c r="AY78" i="12"/>
  <c r="AZ78" i="12"/>
  <c r="BA78" i="12"/>
  <c r="BB78" i="12"/>
  <c r="BC78" i="12"/>
  <c r="AU79" i="12"/>
  <c r="AV79" i="12"/>
  <c r="AX79" i="12"/>
  <c r="AY79" i="12"/>
  <c r="AZ79" i="12"/>
  <c r="BA79" i="12"/>
  <c r="BB79" i="12"/>
  <c r="BC79" i="12"/>
  <c r="AU80" i="12"/>
  <c r="AW80" i="12" s="1"/>
  <c r="AV80" i="12"/>
  <c r="AX80" i="12"/>
  <c r="AY80" i="12"/>
  <c r="AZ80" i="12"/>
  <c r="BA80" i="12"/>
  <c r="BB80" i="12"/>
  <c r="BC80" i="12"/>
  <c r="AW22" i="16" l="1"/>
  <c r="AW17" i="16"/>
  <c r="AW16" i="16"/>
  <c r="AW15" i="16"/>
  <c r="AW14" i="16"/>
  <c r="AW21" i="16"/>
  <c r="AW20" i="16"/>
  <c r="AW11" i="16"/>
  <c r="AW40" i="16"/>
  <c r="AW39" i="16"/>
  <c r="AW12" i="16"/>
  <c r="AW7" i="16"/>
  <c r="AW36" i="16"/>
  <c r="AW35" i="16"/>
  <c r="AW34" i="16"/>
  <c r="AW5" i="9"/>
  <c r="AW71" i="12"/>
  <c r="AW74" i="12"/>
  <c r="AW78" i="12"/>
  <c r="AW76" i="12"/>
  <c r="AW75" i="12"/>
  <c r="AW79" i="12"/>
  <c r="AW69" i="12"/>
  <c r="AW70" i="12"/>
  <c r="AW68" i="12"/>
  <c r="AW67" i="12"/>
  <c r="AW77" i="12"/>
  <c r="AV37" i="11"/>
  <c r="AV133" i="11"/>
  <c r="AU37" i="11"/>
  <c r="AU133" i="11"/>
  <c r="BC133" i="11"/>
  <c r="BB133" i="11"/>
  <c r="BA133" i="11"/>
  <c r="AZ133" i="11"/>
  <c r="AY133" i="11"/>
  <c r="AX133" i="11"/>
  <c r="BC37" i="11"/>
  <c r="BB37" i="11"/>
  <c r="BA37" i="11"/>
  <c r="AZ37" i="11"/>
  <c r="AY37" i="11"/>
  <c r="AX37" i="11"/>
  <c r="AU124" i="11"/>
  <c r="AX23" i="12"/>
  <c r="AX31" i="12"/>
  <c r="AX38" i="12"/>
  <c r="AX34" i="12"/>
  <c r="AX10" i="12"/>
  <c r="AX36" i="12"/>
  <c r="AX33" i="12"/>
  <c r="AX11" i="12"/>
  <c r="AX16" i="12"/>
  <c r="AX30" i="12"/>
  <c r="AX7" i="12"/>
  <c r="AX28" i="12"/>
  <c r="AX24" i="12"/>
  <c r="AX21" i="12"/>
  <c r="AX15" i="12"/>
  <c r="AX8" i="12"/>
  <c r="AX22" i="12"/>
  <c r="AX39" i="12"/>
  <c r="AX37" i="12"/>
  <c r="AX12" i="12"/>
  <c r="AX14" i="12"/>
  <c r="AX6" i="12"/>
  <c r="AX19" i="12"/>
  <c r="AX25" i="12"/>
  <c r="AX40" i="12"/>
  <c r="AX17" i="12"/>
  <c r="AX26" i="12"/>
  <c r="AX29" i="12"/>
  <c r="AX27" i="12"/>
  <c r="AX32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55" i="12"/>
  <c r="AX56" i="12"/>
  <c r="AX57" i="12"/>
  <c r="AX58" i="12"/>
  <c r="AX59" i="12"/>
  <c r="AX5" i="12"/>
  <c r="AX61" i="12"/>
  <c r="AX62" i="12"/>
  <c r="AX35" i="12"/>
  <c r="AX41" i="12"/>
  <c r="AX13" i="12"/>
  <c r="AX20" i="12"/>
  <c r="AX18" i="12"/>
  <c r="AX60" i="12"/>
  <c r="AV23" i="12"/>
  <c r="AV31" i="12"/>
  <c r="AV38" i="12"/>
  <c r="AV34" i="12"/>
  <c r="AV10" i="12"/>
  <c r="AV36" i="12"/>
  <c r="AV33" i="12"/>
  <c r="AV11" i="12"/>
  <c r="AV16" i="12"/>
  <c r="AV30" i="12"/>
  <c r="AV7" i="12"/>
  <c r="AV28" i="12"/>
  <c r="AV24" i="12"/>
  <c r="AV21" i="12"/>
  <c r="AV15" i="12"/>
  <c r="AV8" i="12"/>
  <c r="AV22" i="12"/>
  <c r="AV39" i="12"/>
  <c r="AV37" i="12"/>
  <c r="AV12" i="12"/>
  <c r="AV14" i="12"/>
  <c r="AV6" i="12"/>
  <c r="AV19" i="12"/>
  <c r="AV25" i="12"/>
  <c r="AV40" i="12"/>
  <c r="AV17" i="12"/>
  <c r="AV26" i="12"/>
  <c r="AV29" i="12"/>
  <c r="AV27" i="12"/>
  <c r="AV32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55" i="12"/>
  <c r="AV56" i="12"/>
  <c r="AV57" i="12"/>
  <c r="AV58" i="12"/>
  <c r="AV59" i="12"/>
  <c r="AV5" i="12"/>
  <c r="AV61" i="12"/>
  <c r="AV62" i="12"/>
  <c r="AV35" i="12"/>
  <c r="AV41" i="12"/>
  <c r="AV13" i="12"/>
  <c r="AV20" i="12"/>
  <c r="AV18" i="12"/>
  <c r="AV60" i="12"/>
  <c r="AU23" i="12"/>
  <c r="AU31" i="12"/>
  <c r="AU38" i="12"/>
  <c r="AU34" i="12"/>
  <c r="AU10" i="12"/>
  <c r="AU36" i="12"/>
  <c r="AU33" i="12"/>
  <c r="AU11" i="12"/>
  <c r="AU16" i="12"/>
  <c r="AU30" i="12"/>
  <c r="AU7" i="12"/>
  <c r="AU28" i="12"/>
  <c r="AU24" i="12"/>
  <c r="AU21" i="12"/>
  <c r="AU15" i="12"/>
  <c r="AU8" i="12"/>
  <c r="AU22" i="12"/>
  <c r="AU39" i="12"/>
  <c r="AU37" i="12"/>
  <c r="AU12" i="12"/>
  <c r="AU14" i="12"/>
  <c r="AU6" i="12"/>
  <c r="AU19" i="12"/>
  <c r="AU25" i="12"/>
  <c r="AU40" i="12"/>
  <c r="AU17" i="12"/>
  <c r="AU26" i="12"/>
  <c r="AU29" i="12"/>
  <c r="AU27" i="12"/>
  <c r="AU32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58" i="12"/>
  <c r="AU59" i="12"/>
  <c r="AU5" i="12"/>
  <c r="AU61" i="12"/>
  <c r="AU62" i="12"/>
  <c r="AU35" i="12"/>
  <c r="AU41" i="12"/>
  <c r="AU13" i="12"/>
  <c r="AU20" i="12"/>
  <c r="AU18" i="12"/>
  <c r="AU60" i="12"/>
  <c r="AX9" i="12"/>
  <c r="AV9" i="12"/>
  <c r="AU9" i="12"/>
  <c r="AU14" i="11"/>
  <c r="AX58" i="11"/>
  <c r="AX71" i="11"/>
  <c r="AX19" i="11"/>
  <c r="AX63" i="11"/>
  <c r="AX60" i="11"/>
  <c r="AX26" i="11"/>
  <c r="AX13" i="11"/>
  <c r="AX17" i="11"/>
  <c r="AX80" i="11"/>
  <c r="AX22" i="11"/>
  <c r="AX5" i="11"/>
  <c r="AX52" i="11"/>
  <c r="AX134" i="11"/>
  <c r="AX7" i="11"/>
  <c r="AX18" i="11"/>
  <c r="AX65" i="11"/>
  <c r="AX29" i="11"/>
  <c r="AX135" i="11"/>
  <c r="AX90" i="11"/>
  <c r="AX10" i="11"/>
  <c r="AX72" i="11"/>
  <c r="AX62" i="11"/>
  <c r="AX81" i="11"/>
  <c r="AX21" i="11"/>
  <c r="AX41" i="11"/>
  <c r="AX85" i="11"/>
  <c r="AX45" i="11"/>
  <c r="AX40" i="11"/>
  <c r="AX68" i="11"/>
  <c r="AX67" i="11"/>
  <c r="AX82" i="11"/>
  <c r="AX42" i="11"/>
  <c r="AX32" i="11"/>
  <c r="AX30" i="11"/>
  <c r="AX55" i="11"/>
  <c r="AX31" i="11"/>
  <c r="AX53" i="11"/>
  <c r="AX76" i="11"/>
  <c r="AX56" i="11"/>
  <c r="AX61" i="11"/>
  <c r="AX69" i="11"/>
  <c r="AX33" i="11"/>
  <c r="AX24" i="11"/>
  <c r="AX23" i="11"/>
  <c r="AX34" i="11"/>
  <c r="AX66" i="11"/>
  <c r="AX59" i="11"/>
  <c r="AX86" i="11"/>
  <c r="AX39" i="11"/>
  <c r="AX136" i="11"/>
  <c r="AX15" i="11"/>
  <c r="AX16" i="11"/>
  <c r="AX50" i="11"/>
  <c r="AX27" i="11"/>
  <c r="AX51" i="11"/>
  <c r="AX137" i="11"/>
  <c r="AX138" i="11"/>
  <c r="AX8" i="11"/>
  <c r="AX25" i="11"/>
  <c r="AX35" i="11"/>
  <c r="AX9" i="11"/>
  <c r="AX11" i="11"/>
  <c r="AX73" i="11"/>
  <c r="AX87" i="11"/>
  <c r="AX47" i="11"/>
  <c r="AX38" i="11"/>
  <c r="AX48" i="11"/>
  <c r="AX83" i="11"/>
  <c r="AX28" i="11"/>
  <c r="AX6" i="11"/>
  <c r="AX74" i="11"/>
  <c r="AX84" i="11"/>
  <c r="AX75" i="11"/>
  <c r="AX12" i="11"/>
  <c r="AX43" i="11"/>
  <c r="AX88" i="11"/>
  <c r="AX20" i="11"/>
  <c r="AX44" i="11"/>
  <c r="AX70" i="11"/>
  <c r="AX54" i="11"/>
  <c r="AX57" i="11"/>
  <c r="AX89" i="11"/>
  <c r="AX77" i="11"/>
  <c r="AX36" i="11"/>
  <c r="AX49" i="11"/>
  <c r="AX64" i="11"/>
  <c r="AX46" i="11"/>
  <c r="AX78" i="11"/>
  <c r="AX79" i="11"/>
  <c r="AX91" i="11"/>
  <c r="AX93" i="11"/>
  <c r="AX94" i="11"/>
  <c r="AX95" i="11"/>
  <c r="AX96" i="11"/>
  <c r="AX97" i="11"/>
  <c r="AX98" i="11"/>
  <c r="AX92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V58" i="11"/>
  <c r="AV71" i="11"/>
  <c r="AV19" i="11"/>
  <c r="AV63" i="11"/>
  <c r="AV60" i="11"/>
  <c r="AV26" i="11"/>
  <c r="AV13" i="11"/>
  <c r="AV17" i="11"/>
  <c r="AV80" i="11"/>
  <c r="AV22" i="11"/>
  <c r="AV5" i="11"/>
  <c r="AV52" i="11"/>
  <c r="AV134" i="11"/>
  <c r="AV7" i="11"/>
  <c r="AV18" i="11"/>
  <c r="AV65" i="11"/>
  <c r="AV29" i="11"/>
  <c r="AV135" i="11"/>
  <c r="AV90" i="11"/>
  <c r="AV10" i="11"/>
  <c r="AV72" i="11"/>
  <c r="AV62" i="11"/>
  <c r="AV81" i="11"/>
  <c r="AV21" i="11"/>
  <c r="AV41" i="11"/>
  <c r="AV85" i="11"/>
  <c r="AV45" i="11"/>
  <c r="AV40" i="11"/>
  <c r="AV68" i="11"/>
  <c r="AV67" i="11"/>
  <c r="AV82" i="11"/>
  <c r="AV42" i="11"/>
  <c r="AV32" i="11"/>
  <c r="AV30" i="11"/>
  <c r="AV55" i="11"/>
  <c r="AV31" i="11"/>
  <c r="AV53" i="11"/>
  <c r="AV76" i="11"/>
  <c r="AV56" i="11"/>
  <c r="AV61" i="11"/>
  <c r="AV69" i="11"/>
  <c r="AV33" i="11"/>
  <c r="AV24" i="11"/>
  <c r="AV23" i="11"/>
  <c r="AV34" i="11"/>
  <c r="AV66" i="11"/>
  <c r="AV59" i="11"/>
  <c r="AV86" i="11"/>
  <c r="AV39" i="11"/>
  <c r="AV136" i="11"/>
  <c r="AV15" i="11"/>
  <c r="AV16" i="11"/>
  <c r="AV50" i="11"/>
  <c r="AV27" i="11"/>
  <c r="AV51" i="11"/>
  <c r="AV137" i="11"/>
  <c r="AV138" i="11"/>
  <c r="AV8" i="11"/>
  <c r="AV25" i="11"/>
  <c r="AV35" i="11"/>
  <c r="AV9" i="11"/>
  <c r="AV11" i="11"/>
  <c r="AV73" i="11"/>
  <c r="AV87" i="11"/>
  <c r="AV47" i="11"/>
  <c r="AV38" i="11"/>
  <c r="AV48" i="11"/>
  <c r="AV83" i="11"/>
  <c r="AV28" i="11"/>
  <c r="AV6" i="11"/>
  <c r="AV74" i="11"/>
  <c r="AV84" i="11"/>
  <c r="AV75" i="11"/>
  <c r="AV12" i="11"/>
  <c r="AV43" i="11"/>
  <c r="AV88" i="11"/>
  <c r="AV20" i="11"/>
  <c r="AV44" i="11"/>
  <c r="AV70" i="11"/>
  <c r="AV54" i="11"/>
  <c r="AV57" i="11"/>
  <c r="AV89" i="11"/>
  <c r="AV77" i="11"/>
  <c r="AV36" i="11"/>
  <c r="AV49" i="11"/>
  <c r="AV64" i="11"/>
  <c r="AV46" i="11"/>
  <c r="AV78" i="11"/>
  <c r="AV79" i="11"/>
  <c r="AV91" i="11"/>
  <c r="AV93" i="11"/>
  <c r="AV94" i="11"/>
  <c r="AV95" i="11"/>
  <c r="AV96" i="11"/>
  <c r="AV97" i="11"/>
  <c r="AV98" i="11"/>
  <c r="AV92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U58" i="11"/>
  <c r="AU71" i="11"/>
  <c r="AU19" i="11"/>
  <c r="AU63" i="11"/>
  <c r="AU60" i="11"/>
  <c r="AU26" i="11"/>
  <c r="AU13" i="11"/>
  <c r="AU17" i="11"/>
  <c r="AU80" i="11"/>
  <c r="AU22" i="11"/>
  <c r="AU5" i="11"/>
  <c r="AU52" i="11"/>
  <c r="AU134" i="11"/>
  <c r="AU7" i="11"/>
  <c r="AU18" i="11"/>
  <c r="AU65" i="11"/>
  <c r="AU29" i="11"/>
  <c r="AU135" i="11"/>
  <c r="AU90" i="11"/>
  <c r="AU10" i="11"/>
  <c r="AU72" i="11"/>
  <c r="AU62" i="11"/>
  <c r="AU81" i="11"/>
  <c r="AU21" i="11"/>
  <c r="AU41" i="11"/>
  <c r="AU85" i="11"/>
  <c r="AU45" i="11"/>
  <c r="AU40" i="11"/>
  <c r="AU68" i="11"/>
  <c r="AU67" i="11"/>
  <c r="AU82" i="11"/>
  <c r="AU42" i="11"/>
  <c r="AU32" i="11"/>
  <c r="AU30" i="11"/>
  <c r="AU55" i="11"/>
  <c r="AU31" i="11"/>
  <c r="AU53" i="11"/>
  <c r="AU76" i="11"/>
  <c r="AU56" i="11"/>
  <c r="AU61" i="11"/>
  <c r="AU69" i="11"/>
  <c r="AU33" i="11"/>
  <c r="AU24" i="11"/>
  <c r="AU23" i="11"/>
  <c r="AU34" i="11"/>
  <c r="AU66" i="11"/>
  <c r="AU59" i="11"/>
  <c r="AU86" i="11"/>
  <c r="AU39" i="11"/>
  <c r="AU136" i="11"/>
  <c r="AU15" i="11"/>
  <c r="AU16" i="11"/>
  <c r="AU50" i="11"/>
  <c r="AU27" i="11"/>
  <c r="AU51" i="11"/>
  <c r="AU137" i="11"/>
  <c r="AU138" i="11"/>
  <c r="AU8" i="11"/>
  <c r="AU25" i="11"/>
  <c r="AU35" i="11"/>
  <c r="AU9" i="11"/>
  <c r="AU11" i="11"/>
  <c r="AU73" i="11"/>
  <c r="AU87" i="11"/>
  <c r="AU47" i="11"/>
  <c r="AU38" i="11"/>
  <c r="AU48" i="11"/>
  <c r="AU83" i="11"/>
  <c r="AU28" i="11"/>
  <c r="AU6" i="11"/>
  <c r="AU74" i="11"/>
  <c r="AU84" i="11"/>
  <c r="AU75" i="11"/>
  <c r="AU12" i="11"/>
  <c r="AU43" i="11"/>
  <c r="AU88" i="11"/>
  <c r="AU20" i="11"/>
  <c r="AU44" i="11"/>
  <c r="AU70" i="11"/>
  <c r="AU54" i="11"/>
  <c r="AU57" i="11"/>
  <c r="AU89" i="11"/>
  <c r="AU77" i="11"/>
  <c r="AU36" i="11"/>
  <c r="AU49" i="11"/>
  <c r="AU64" i="11"/>
  <c r="AU46" i="11"/>
  <c r="AU78" i="11"/>
  <c r="AU79" i="11"/>
  <c r="AU91" i="11"/>
  <c r="AU93" i="11"/>
  <c r="AU94" i="11"/>
  <c r="AU95" i="11"/>
  <c r="AU96" i="11"/>
  <c r="AU97" i="11"/>
  <c r="AU98" i="11"/>
  <c r="AU92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5" i="11"/>
  <c r="AU126" i="11"/>
  <c r="AU127" i="11"/>
  <c r="AU128" i="11"/>
  <c r="AU129" i="11"/>
  <c r="AU130" i="11"/>
  <c r="AU131" i="11"/>
  <c r="AU132" i="11"/>
  <c r="AX14" i="11"/>
  <c r="AV14" i="11"/>
  <c r="AX5" i="9"/>
  <c r="AY131" i="11"/>
  <c r="AZ131" i="11"/>
  <c r="BA131" i="11"/>
  <c r="BB131" i="11"/>
  <c r="BC131" i="11"/>
  <c r="AY101" i="11"/>
  <c r="AZ101" i="11"/>
  <c r="BA101" i="11"/>
  <c r="BB101" i="11"/>
  <c r="BC101" i="11"/>
  <c r="AY27" i="11"/>
  <c r="AZ27" i="11"/>
  <c r="BA27" i="11"/>
  <c r="BB27" i="11"/>
  <c r="BC27" i="11"/>
  <c r="AY78" i="11"/>
  <c r="AZ78" i="11"/>
  <c r="BA78" i="11"/>
  <c r="BB78" i="11"/>
  <c r="BC78" i="11"/>
  <c r="AY66" i="11"/>
  <c r="AZ66" i="11"/>
  <c r="BA66" i="11"/>
  <c r="BB66" i="11"/>
  <c r="BC66" i="11"/>
  <c r="AY79" i="11"/>
  <c r="AZ79" i="11"/>
  <c r="BA79" i="11"/>
  <c r="BB79" i="11"/>
  <c r="BC79" i="11"/>
  <c r="AY121" i="11"/>
  <c r="AZ121" i="11"/>
  <c r="BA121" i="11"/>
  <c r="BB121" i="11"/>
  <c r="BC121" i="11"/>
  <c r="AY7" i="11"/>
  <c r="AZ7" i="11"/>
  <c r="BA7" i="11"/>
  <c r="BB7" i="11"/>
  <c r="BC7" i="11"/>
  <c r="AY11" i="11"/>
  <c r="AZ11" i="11"/>
  <c r="BA11" i="11"/>
  <c r="BB11" i="11"/>
  <c r="BC11" i="11"/>
  <c r="AY92" i="11"/>
  <c r="AZ92" i="11"/>
  <c r="BA92" i="11"/>
  <c r="BB92" i="11"/>
  <c r="BC92" i="11"/>
  <c r="AY132" i="11"/>
  <c r="AZ132" i="11"/>
  <c r="BA132" i="11"/>
  <c r="BB132" i="11"/>
  <c r="BC132" i="11"/>
  <c r="AY21" i="11"/>
  <c r="AZ21" i="11"/>
  <c r="BA21" i="11"/>
  <c r="BB21" i="11"/>
  <c r="BC21" i="11"/>
  <c r="AY102" i="11"/>
  <c r="AZ102" i="11"/>
  <c r="BA102" i="11"/>
  <c r="BB102" i="11"/>
  <c r="BC102" i="11"/>
  <c r="AY25" i="11"/>
  <c r="AZ25" i="11"/>
  <c r="BA25" i="11"/>
  <c r="BB25" i="11"/>
  <c r="BC25" i="11"/>
  <c r="AY91" i="11"/>
  <c r="AZ91" i="11"/>
  <c r="BA91" i="11"/>
  <c r="BB91" i="11"/>
  <c r="BC91" i="11"/>
  <c r="AY122" i="11"/>
  <c r="AZ122" i="11"/>
  <c r="BA122" i="11"/>
  <c r="BB122" i="11"/>
  <c r="BC122" i="11"/>
  <c r="AY123" i="11"/>
  <c r="AZ123" i="11"/>
  <c r="BA123" i="11"/>
  <c r="BB123" i="11"/>
  <c r="BC123" i="11"/>
  <c r="AY53" i="11"/>
  <c r="AZ53" i="11"/>
  <c r="BA53" i="11"/>
  <c r="BB53" i="11"/>
  <c r="BC53" i="11"/>
  <c r="AY126" i="11"/>
  <c r="AZ126" i="11"/>
  <c r="BA126" i="11"/>
  <c r="BB126" i="11"/>
  <c r="BC126" i="11"/>
  <c r="AY124" i="11"/>
  <c r="AZ124" i="11"/>
  <c r="BA124" i="11"/>
  <c r="BB124" i="11"/>
  <c r="BC124" i="11"/>
  <c r="AY125" i="11"/>
  <c r="AZ125" i="11"/>
  <c r="BA125" i="11"/>
  <c r="BB125" i="11"/>
  <c r="BC125" i="11"/>
  <c r="AW7" i="12" l="1"/>
  <c r="AW37" i="11"/>
  <c r="AW91" i="11"/>
  <c r="AW27" i="11"/>
  <c r="AW133" i="11"/>
  <c r="AW101" i="11"/>
  <c r="AW125" i="11"/>
  <c r="AW66" i="11"/>
  <c r="AW124" i="11"/>
  <c r="AW78" i="11"/>
  <c r="AW102" i="11"/>
  <c r="AW132" i="11"/>
  <c r="AW92" i="11"/>
  <c r="AW126" i="11"/>
  <c r="AW122" i="11"/>
  <c r="AW7" i="11"/>
  <c r="AW11" i="11"/>
  <c r="AW121" i="11"/>
  <c r="AW79" i="11"/>
  <c r="AW53" i="11"/>
  <c r="AW123" i="11"/>
  <c r="AW25" i="11"/>
  <c r="AW131" i="11"/>
  <c r="AW21" i="11"/>
  <c r="AY9" i="12"/>
  <c r="AZ9" i="12"/>
  <c r="BA9" i="12"/>
  <c r="BB9" i="12"/>
  <c r="BC9" i="12"/>
  <c r="AY53" i="12"/>
  <c r="AZ53" i="12"/>
  <c r="BA53" i="12"/>
  <c r="BB53" i="12"/>
  <c r="BC53" i="12"/>
  <c r="AW33" i="12"/>
  <c r="AY33" i="12"/>
  <c r="AZ33" i="12"/>
  <c r="BA33" i="12"/>
  <c r="BB33" i="12"/>
  <c r="BC33" i="12"/>
  <c r="AY10" i="12"/>
  <c r="AZ10" i="12"/>
  <c r="BA10" i="12"/>
  <c r="BB10" i="12"/>
  <c r="BC10" i="12"/>
  <c r="AY34" i="12"/>
  <c r="AZ34" i="12"/>
  <c r="BA34" i="12"/>
  <c r="BB34" i="12"/>
  <c r="BC34" i="12"/>
  <c r="AY36" i="12"/>
  <c r="AZ36" i="12"/>
  <c r="BA36" i="12"/>
  <c r="BB36" i="12"/>
  <c r="BC36" i="12"/>
  <c r="AY38" i="12"/>
  <c r="AZ38" i="12"/>
  <c r="BA38" i="12"/>
  <c r="BB38" i="12"/>
  <c r="BC38" i="12"/>
  <c r="AY31" i="12"/>
  <c r="AZ31" i="12"/>
  <c r="BA31" i="12"/>
  <c r="BB31" i="12"/>
  <c r="BC31" i="12"/>
  <c r="AY28" i="12"/>
  <c r="AZ28" i="12"/>
  <c r="BA28" i="12"/>
  <c r="BB28" i="12"/>
  <c r="BC28" i="12"/>
  <c r="AY11" i="12"/>
  <c r="AZ11" i="12"/>
  <c r="BA11" i="12"/>
  <c r="BB11" i="12"/>
  <c r="BC11" i="12"/>
  <c r="AY7" i="12"/>
  <c r="AZ7" i="12"/>
  <c r="BA7" i="12"/>
  <c r="BB7" i="12"/>
  <c r="BC7" i="12"/>
  <c r="AY21" i="12"/>
  <c r="AZ21" i="12"/>
  <c r="BA21" i="12"/>
  <c r="BB21" i="12"/>
  <c r="BC21" i="12"/>
  <c r="AY15" i="12"/>
  <c r="AZ15" i="12"/>
  <c r="BA15" i="12"/>
  <c r="BB15" i="12"/>
  <c r="BC15" i="12"/>
  <c r="AY24" i="12"/>
  <c r="AZ24" i="12"/>
  <c r="BA24" i="12"/>
  <c r="BB24" i="12"/>
  <c r="BC24" i="12"/>
  <c r="AY8" i="12"/>
  <c r="AZ8" i="12"/>
  <c r="BA8" i="12"/>
  <c r="BB8" i="12"/>
  <c r="BC8" i="12"/>
  <c r="AY22" i="12"/>
  <c r="AZ22" i="12"/>
  <c r="BA22" i="12"/>
  <c r="BB22" i="12"/>
  <c r="BC22" i="12"/>
  <c r="AY30" i="12"/>
  <c r="AZ30" i="12"/>
  <c r="BA30" i="12"/>
  <c r="BB30" i="12"/>
  <c r="BC30" i="12"/>
  <c r="AY14" i="12"/>
  <c r="AZ14" i="12"/>
  <c r="BA14" i="12"/>
  <c r="BB14" i="12"/>
  <c r="BC14" i="12"/>
  <c r="AY40" i="12"/>
  <c r="AZ40" i="12"/>
  <c r="BA40" i="12"/>
  <c r="BB40" i="12"/>
  <c r="BC40" i="12"/>
  <c r="AY17" i="12"/>
  <c r="AZ17" i="12"/>
  <c r="BA17" i="12"/>
  <c r="BB17" i="12"/>
  <c r="BC17" i="12"/>
  <c r="AY27" i="12"/>
  <c r="AZ27" i="12"/>
  <c r="BA27" i="12"/>
  <c r="BB27" i="12"/>
  <c r="BC27" i="12"/>
  <c r="AW25" i="12"/>
  <c r="AY25" i="12"/>
  <c r="AZ25" i="12"/>
  <c r="BA25" i="12"/>
  <c r="BB25" i="12"/>
  <c r="BC25" i="12"/>
  <c r="AW16" i="12"/>
  <c r="AY16" i="12"/>
  <c r="AZ16" i="12"/>
  <c r="BA16" i="12"/>
  <c r="BB16" i="12"/>
  <c r="BC16" i="12"/>
  <c r="AW32" i="12"/>
  <c r="AY32" i="12"/>
  <c r="AZ32" i="12"/>
  <c r="BA32" i="12"/>
  <c r="BB32" i="12"/>
  <c r="BC32" i="12"/>
  <c r="AW26" i="12"/>
  <c r="AY26" i="12"/>
  <c r="AZ26" i="12"/>
  <c r="BA26" i="12"/>
  <c r="BB26" i="12"/>
  <c r="BC26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W52" i="12"/>
  <c r="AY52" i="12"/>
  <c r="AZ52" i="12"/>
  <c r="BA52" i="12"/>
  <c r="BB52" i="12"/>
  <c r="BC52" i="12"/>
  <c r="AY29" i="12"/>
  <c r="AZ29" i="12"/>
  <c r="BA29" i="12"/>
  <c r="BB29" i="12"/>
  <c r="BC29" i="12"/>
  <c r="AW54" i="12"/>
  <c r="AY54" i="12"/>
  <c r="AZ54" i="12"/>
  <c r="BA54" i="12"/>
  <c r="BB54" i="12"/>
  <c r="BC54" i="12"/>
  <c r="AY55" i="12"/>
  <c r="AZ55" i="12"/>
  <c r="BA55" i="12"/>
  <c r="BB55" i="12"/>
  <c r="BC55" i="12"/>
  <c r="AY56" i="12"/>
  <c r="AZ56" i="12"/>
  <c r="BA56" i="12"/>
  <c r="BB56" i="12"/>
  <c r="BC56" i="12"/>
  <c r="AY61" i="12"/>
  <c r="AZ61" i="12"/>
  <c r="BA61" i="12"/>
  <c r="BB61" i="12"/>
  <c r="BC61" i="12"/>
  <c r="AY62" i="12"/>
  <c r="AZ62" i="12"/>
  <c r="BA62" i="12"/>
  <c r="BB62" i="12"/>
  <c r="BC62" i="12"/>
  <c r="AY41" i="12"/>
  <c r="AZ41" i="12"/>
  <c r="BA41" i="12"/>
  <c r="BB41" i="12"/>
  <c r="BC41" i="12"/>
  <c r="AY13" i="12"/>
  <c r="AZ13" i="12"/>
  <c r="BA13" i="12"/>
  <c r="BB13" i="12"/>
  <c r="BC13" i="12"/>
  <c r="AY20" i="12"/>
  <c r="AZ20" i="12"/>
  <c r="BA20" i="12"/>
  <c r="BB20" i="12"/>
  <c r="BC20" i="12"/>
  <c r="AY60" i="12"/>
  <c r="AZ60" i="12"/>
  <c r="BA60" i="12"/>
  <c r="BB60" i="12"/>
  <c r="BC60" i="12"/>
  <c r="AY47" i="12"/>
  <c r="AZ47" i="12"/>
  <c r="BA47" i="12"/>
  <c r="BB47" i="12"/>
  <c r="BC47" i="12"/>
  <c r="AY18" i="12"/>
  <c r="AZ18" i="12"/>
  <c r="BA18" i="12"/>
  <c r="BB18" i="12"/>
  <c r="BC18" i="12"/>
  <c r="AY57" i="12"/>
  <c r="AZ57" i="12"/>
  <c r="BA57" i="12"/>
  <c r="BB57" i="12"/>
  <c r="BC57" i="12"/>
  <c r="AY39" i="12"/>
  <c r="AZ39" i="12"/>
  <c r="BA39" i="12"/>
  <c r="BB39" i="12"/>
  <c r="BC39" i="12"/>
  <c r="AY37" i="12"/>
  <c r="AZ37" i="12"/>
  <c r="BA37" i="12"/>
  <c r="BB37" i="12"/>
  <c r="BC37" i="12"/>
  <c r="AY46" i="12"/>
  <c r="AZ46" i="12"/>
  <c r="BA46" i="12"/>
  <c r="BB46" i="12"/>
  <c r="BC46" i="12"/>
  <c r="AY58" i="12"/>
  <c r="AZ58" i="12"/>
  <c r="BA58" i="12"/>
  <c r="BB58" i="12"/>
  <c r="BC58" i="12"/>
  <c r="AW59" i="12"/>
  <c r="AY59" i="12"/>
  <c r="AZ59" i="12"/>
  <c r="BA59" i="12"/>
  <c r="BB59" i="12"/>
  <c r="BC59" i="12"/>
  <c r="AW6" i="12"/>
  <c r="AY6" i="12"/>
  <c r="AZ6" i="12"/>
  <c r="BA6" i="12"/>
  <c r="BB6" i="12"/>
  <c r="BC6" i="12"/>
  <c r="AY48" i="12"/>
  <c r="AZ48" i="12"/>
  <c r="BA48" i="12"/>
  <c r="BB48" i="12"/>
  <c r="BC48" i="12"/>
  <c r="AY12" i="12"/>
  <c r="AZ12" i="12"/>
  <c r="BA12" i="12"/>
  <c r="BB12" i="12"/>
  <c r="BC12" i="12"/>
  <c r="AY42" i="12"/>
  <c r="AZ42" i="12"/>
  <c r="BA42" i="12"/>
  <c r="BB42" i="12"/>
  <c r="BC42" i="12"/>
  <c r="AY43" i="12"/>
  <c r="AZ43" i="12"/>
  <c r="BA43" i="12"/>
  <c r="BB43" i="12"/>
  <c r="BC43" i="12"/>
  <c r="AY35" i="12"/>
  <c r="AZ35" i="12"/>
  <c r="BA35" i="12"/>
  <c r="BB35" i="12"/>
  <c r="BC35" i="12"/>
  <c r="AY5" i="12"/>
  <c r="AZ5" i="12"/>
  <c r="BA5" i="12"/>
  <c r="BB5" i="12"/>
  <c r="BC5" i="12"/>
  <c r="AY44" i="12"/>
  <c r="AZ44" i="12"/>
  <c r="BA44" i="12"/>
  <c r="BB44" i="12"/>
  <c r="BC44" i="12"/>
  <c r="AY19" i="12"/>
  <c r="AZ19" i="12"/>
  <c r="BA19" i="12"/>
  <c r="BB19" i="12"/>
  <c r="BC19" i="12"/>
  <c r="AY45" i="12"/>
  <c r="AZ45" i="12"/>
  <c r="BA45" i="12"/>
  <c r="BB45" i="12"/>
  <c r="BC45" i="12"/>
  <c r="AY120" i="11"/>
  <c r="AZ120" i="11"/>
  <c r="BA120" i="11"/>
  <c r="BB120" i="11"/>
  <c r="BC120" i="11"/>
  <c r="AY50" i="11"/>
  <c r="AZ50" i="11"/>
  <c r="BA50" i="11"/>
  <c r="BB50" i="11"/>
  <c r="BC50" i="11"/>
  <c r="AY119" i="11"/>
  <c r="AZ119" i="11"/>
  <c r="BA119" i="11"/>
  <c r="BB119" i="11"/>
  <c r="BC119" i="11"/>
  <c r="AY64" i="11"/>
  <c r="AZ64" i="11"/>
  <c r="BA64" i="11"/>
  <c r="BB64" i="11"/>
  <c r="BC64" i="11"/>
  <c r="AY49" i="11"/>
  <c r="AZ49" i="11"/>
  <c r="BA49" i="11"/>
  <c r="BB49" i="11"/>
  <c r="BC49" i="11"/>
  <c r="AY23" i="12"/>
  <c r="AZ23" i="12"/>
  <c r="BA23" i="12"/>
  <c r="BB23" i="12"/>
  <c r="BC23" i="12"/>
  <c r="AY36" i="11"/>
  <c r="AZ36" i="11"/>
  <c r="BA36" i="11"/>
  <c r="BB36" i="11"/>
  <c r="BC36" i="11"/>
  <c r="AY12" i="11"/>
  <c r="AZ12" i="11"/>
  <c r="BA12" i="11"/>
  <c r="BB12" i="11"/>
  <c r="BC12" i="11"/>
  <c r="AY117" i="11"/>
  <c r="AZ117" i="11"/>
  <c r="BA117" i="11"/>
  <c r="BB117" i="11"/>
  <c r="BC117" i="11"/>
  <c r="AY89" i="11"/>
  <c r="AZ89" i="11"/>
  <c r="BA89" i="11"/>
  <c r="BB89" i="11"/>
  <c r="BC89" i="11"/>
  <c r="AY118" i="11"/>
  <c r="AZ118" i="11"/>
  <c r="BA118" i="11"/>
  <c r="BB118" i="11"/>
  <c r="BC118" i="11"/>
  <c r="AY55" i="11"/>
  <c r="AZ55" i="11"/>
  <c r="BA55" i="11"/>
  <c r="BB55" i="11"/>
  <c r="BC55" i="11"/>
  <c r="AY77" i="11"/>
  <c r="AZ77" i="11"/>
  <c r="BA77" i="11"/>
  <c r="BB77" i="11"/>
  <c r="BC77" i="11"/>
  <c r="AY16" i="11"/>
  <c r="AZ16" i="11"/>
  <c r="BA16" i="11"/>
  <c r="BB16" i="11"/>
  <c r="BC16" i="11"/>
  <c r="AY31" i="11"/>
  <c r="AZ31" i="11"/>
  <c r="BA31" i="11"/>
  <c r="BB31" i="11"/>
  <c r="BC31" i="11"/>
  <c r="AY75" i="11"/>
  <c r="AZ75" i="11"/>
  <c r="BA75" i="11"/>
  <c r="BB75" i="11"/>
  <c r="BC75" i="11"/>
  <c r="AY34" i="11"/>
  <c r="AZ34" i="11"/>
  <c r="BA34" i="11"/>
  <c r="BB34" i="11"/>
  <c r="BC34" i="11"/>
  <c r="AY46" i="11"/>
  <c r="AZ46" i="11"/>
  <c r="BA46" i="11"/>
  <c r="BB46" i="11"/>
  <c r="BC46" i="11"/>
  <c r="AY47" i="11"/>
  <c r="AZ47" i="11"/>
  <c r="BA47" i="11"/>
  <c r="BB47" i="11"/>
  <c r="BC47" i="11"/>
  <c r="AY116" i="11"/>
  <c r="AZ116" i="11"/>
  <c r="BA116" i="11"/>
  <c r="BB116" i="11"/>
  <c r="BC116" i="11"/>
  <c r="AY30" i="11"/>
  <c r="AZ30" i="11"/>
  <c r="BA30" i="11"/>
  <c r="BB30" i="11"/>
  <c r="BC30" i="11"/>
  <c r="AY115" i="11"/>
  <c r="AZ115" i="11"/>
  <c r="BA115" i="11"/>
  <c r="BB115" i="11"/>
  <c r="BC115" i="11"/>
  <c r="AY74" i="11"/>
  <c r="AZ74" i="11"/>
  <c r="BA74" i="11"/>
  <c r="BB74" i="11"/>
  <c r="BC74" i="11"/>
  <c r="AY136" i="11"/>
  <c r="AZ136" i="11"/>
  <c r="BA136" i="11"/>
  <c r="BB136" i="11"/>
  <c r="BC136" i="11"/>
  <c r="AY15" i="11"/>
  <c r="AZ15" i="11"/>
  <c r="BA15" i="11"/>
  <c r="BB15" i="11"/>
  <c r="BC15" i="11"/>
  <c r="AY57" i="11"/>
  <c r="AZ57" i="11"/>
  <c r="BA57" i="11"/>
  <c r="BB57" i="11"/>
  <c r="BC57" i="11"/>
  <c r="AY33" i="11"/>
  <c r="AZ33" i="11"/>
  <c r="BA33" i="11"/>
  <c r="BB33" i="11"/>
  <c r="BC33" i="11"/>
  <c r="AY84" i="11"/>
  <c r="AZ84" i="11"/>
  <c r="BA84" i="11"/>
  <c r="BB84" i="11"/>
  <c r="BC84" i="11"/>
  <c r="AY24" i="11"/>
  <c r="AZ24" i="11"/>
  <c r="BA24" i="11"/>
  <c r="BB24" i="11"/>
  <c r="BC24" i="11"/>
  <c r="AY23" i="11"/>
  <c r="AZ23" i="11"/>
  <c r="BA23" i="11"/>
  <c r="BB23" i="11"/>
  <c r="BC23" i="11"/>
  <c r="AY41" i="11"/>
  <c r="AZ41" i="11"/>
  <c r="BA41" i="11"/>
  <c r="BB41" i="11"/>
  <c r="BC41" i="11"/>
  <c r="AY129" i="11"/>
  <c r="AZ129" i="11"/>
  <c r="BA129" i="11"/>
  <c r="BB129" i="11"/>
  <c r="BC129" i="11"/>
  <c r="AY98" i="11"/>
  <c r="AZ98" i="11"/>
  <c r="BA98" i="11"/>
  <c r="BB98" i="11"/>
  <c r="BC98" i="11"/>
  <c r="AY130" i="11"/>
  <c r="AZ130" i="11"/>
  <c r="BA130" i="11"/>
  <c r="BB130" i="11"/>
  <c r="BC130" i="11"/>
  <c r="AW20" i="12" l="1"/>
  <c r="AW13" i="12"/>
  <c r="AW41" i="12"/>
  <c r="AW62" i="12"/>
  <c r="AW61" i="12"/>
  <c r="AW5" i="12"/>
  <c r="AW42" i="12"/>
  <c r="AW10" i="12"/>
  <c r="AW60" i="12"/>
  <c r="AW43" i="12"/>
  <c r="AW55" i="12"/>
  <c r="AW58" i="12"/>
  <c r="AW15" i="12"/>
  <c r="AW21" i="12"/>
  <c r="AW53" i="12"/>
  <c r="AW31" i="12"/>
  <c r="AW19" i="12"/>
  <c r="AW44" i="12"/>
  <c r="AW27" i="12"/>
  <c r="AW40" i="12"/>
  <c r="AW22" i="12"/>
  <c r="AW8" i="12"/>
  <c r="AW9" i="12"/>
  <c r="AW12" i="12"/>
  <c r="AW38" i="12"/>
  <c r="AW29" i="12"/>
  <c r="AW34" i="12"/>
  <c r="AW46" i="11"/>
  <c r="AW64" i="11"/>
  <c r="AW120" i="11"/>
  <c r="AW12" i="11"/>
  <c r="AW36" i="11"/>
  <c r="AW45" i="12"/>
  <c r="AW47" i="12"/>
  <c r="AW56" i="12"/>
  <c r="AW17" i="12"/>
  <c r="AW36" i="12"/>
  <c r="AW14" i="12"/>
  <c r="AW30" i="12"/>
  <c r="AW46" i="12"/>
  <c r="AW37" i="12"/>
  <c r="AW39" i="12"/>
  <c r="AW24" i="12"/>
  <c r="AW51" i="12"/>
  <c r="AW50" i="12"/>
  <c r="AW49" i="12"/>
  <c r="AW11" i="12"/>
  <c r="AW28" i="12"/>
  <c r="AW35" i="12"/>
  <c r="AW18" i="12"/>
  <c r="AW48" i="12"/>
  <c r="AW57" i="12"/>
  <c r="AW49" i="11"/>
  <c r="AW16" i="11"/>
  <c r="AW119" i="11"/>
  <c r="AW50" i="11"/>
  <c r="AW23" i="12"/>
  <c r="AW31" i="11"/>
  <c r="AW89" i="11"/>
  <c r="AW117" i="11"/>
  <c r="AW47" i="11"/>
  <c r="AW34" i="11"/>
  <c r="AW75" i="11"/>
  <c r="AW55" i="11"/>
  <c r="AW118" i="11"/>
  <c r="AW77" i="11"/>
  <c r="AW23" i="11"/>
  <c r="AW24" i="11"/>
  <c r="AW57" i="11"/>
  <c r="AW74" i="11"/>
  <c r="AW115" i="11"/>
  <c r="AW41" i="11"/>
  <c r="AW84" i="11"/>
  <c r="AW136" i="11"/>
  <c r="AW116" i="11"/>
  <c r="AW30" i="11"/>
  <c r="AW15" i="11"/>
  <c r="AW33" i="11"/>
  <c r="AW129" i="11"/>
  <c r="AW98" i="11"/>
  <c r="AW130" i="11"/>
  <c r="AY63" i="11" l="1"/>
  <c r="AZ63" i="11"/>
  <c r="BA63" i="11"/>
  <c r="BB63" i="11"/>
  <c r="BC63" i="11"/>
  <c r="AY134" i="11"/>
  <c r="AZ134" i="11"/>
  <c r="BA134" i="11"/>
  <c r="BB134" i="11"/>
  <c r="BC134" i="11"/>
  <c r="AY58" i="11"/>
  <c r="AZ58" i="11"/>
  <c r="BA58" i="11"/>
  <c r="BB58" i="11"/>
  <c r="BC58" i="11"/>
  <c r="AY26" i="11"/>
  <c r="AZ26" i="11"/>
  <c r="BA26" i="11"/>
  <c r="BB26" i="11"/>
  <c r="BC26" i="11"/>
  <c r="AY52" i="11"/>
  <c r="AZ52" i="11"/>
  <c r="BA52" i="11"/>
  <c r="BB52" i="11"/>
  <c r="BC52" i="11"/>
  <c r="AY81" i="11"/>
  <c r="AZ81" i="11"/>
  <c r="BA81" i="11"/>
  <c r="BB81" i="11"/>
  <c r="BC81" i="11"/>
  <c r="AY71" i="11"/>
  <c r="AZ71" i="11"/>
  <c r="BA71" i="11"/>
  <c r="BB71" i="11"/>
  <c r="BC71" i="11"/>
  <c r="AY19" i="11"/>
  <c r="AZ19" i="11"/>
  <c r="BA19" i="11"/>
  <c r="BB19" i="11"/>
  <c r="BC19" i="11"/>
  <c r="AY85" i="11"/>
  <c r="AZ85" i="11"/>
  <c r="BA85" i="11"/>
  <c r="BB85" i="11"/>
  <c r="BC85" i="11"/>
  <c r="AY14" i="11"/>
  <c r="AZ14" i="11"/>
  <c r="BA14" i="11"/>
  <c r="BB14" i="11"/>
  <c r="BC14" i="11"/>
  <c r="AY65" i="11"/>
  <c r="AZ65" i="11"/>
  <c r="BA65" i="11"/>
  <c r="BB65" i="11"/>
  <c r="BC65" i="11"/>
  <c r="AY32" i="11"/>
  <c r="AZ32" i="11"/>
  <c r="BA32" i="11"/>
  <c r="BB32" i="11"/>
  <c r="BC32" i="11"/>
  <c r="AY60" i="11"/>
  <c r="AZ60" i="11"/>
  <c r="BA60" i="11"/>
  <c r="BB60" i="11"/>
  <c r="BC60" i="11"/>
  <c r="AY62" i="11"/>
  <c r="AZ62" i="11"/>
  <c r="BA62" i="11"/>
  <c r="BB62" i="11"/>
  <c r="BC62" i="11"/>
  <c r="AY22" i="11"/>
  <c r="AZ22" i="11"/>
  <c r="BA22" i="11"/>
  <c r="BB22" i="11"/>
  <c r="BC22" i="11"/>
  <c r="AY42" i="11"/>
  <c r="AZ42" i="11"/>
  <c r="BA42" i="11"/>
  <c r="BB42" i="11"/>
  <c r="BC42" i="11"/>
  <c r="AY69" i="11"/>
  <c r="AZ69" i="11"/>
  <c r="BA69" i="11"/>
  <c r="BB69" i="11"/>
  <c r="BC69" i="11"/>
  <c r="AY80" i="11"/>
  <c r="AZ80" i="11"/>
  <c r="BA80" i="11"/>
  <c r="BB80" i="11"/>
  <c r="BC80" i="11"/>
  <c r="AY59" i="11"/>
  <c r="AZ59" i="11"/>
  <c r="BA59" i="11"/>
  <c r="BB59" i="11"/>
  <c r="BC59" i="11"/>
  <c r="AY72" i="11"/>
  <c r="AZ72" i="11"/>
  <c r="BA72" i="11"/>
  <c r="BB72" i="11"/>
  <c r="BC72" i="11"/>
  <c r="AY45" i="11"/>
  <c r="AZ45" i="11"/>
  <c r="BA45" i="11"/>
  <c r="BB45" i="11"/>
  <c r="BC45" i="11"/>
  <c r="AY86" i="11"/>
  <c r="AZ86" i="11"/>
  <c r="BA86" i="11"/>
  <c r="BB86" i="11"/>
  <c r="BC86" i="11"/>
  <c r="AY51" i="11"/>
  <c r="AZ51" i="11"/>
  <c r="BA51" i="11"/>
  <c r="BB51" i="11"/>
  <c r="BC51" i="11"/>
  <c r="AY138" i="11"/>
  <c r="AZ138" i="11"/>
  <c r="BA138" i="11"/>
  <c r="BB138" i="11"/>
  <c r="BC138" i="11"/>
  <c r="AY68" i="11"/>
  <c r="AZ68" i="11"/>
  <c r="BA68" i="11"/>
  <c r="BB68" i="11"/>
  <c r="BC68" i="11"/>
  <c r="AY82" i="11"/>
  <c r="AZ82" i="11"/>
  <c r="BA82" i="11"/>
  <c r="BB82" i="11"/>
  <c r="BC82" i="11"/>
  <c r="AY90" i="11"/>
  <c r="AZ90" i="11"/>
  <c r="BA90" i="11"/>
  <c r="BB90" i="11"/>
  <c r="BC90" i="11"/>
  <c r="AY135" i="11"/>
  <c r="AZ135" i="11"/>
  <c r="BA135" i="11"/>
  <c r="BB135" i="11"/>
  <c r="BC135" i="11"/>
  <c r="AY17" i="11"/>
  <c r="AZ17" i="11"/>
  <c r="BA17" i="11"/>
  <c r="BB17" i="11"/>
  <c r="BC17" i="11"/>
  <c r="AY73" i="11"/>
  <c r="AZ73" i="11"/>
  <c r="BA73" i="11"/>
  <c r="BB73" i="11"/>
  <c r="BC73" i="11"/>
  <c r="AY87" i="11"/>
  <c r="AZ87" i="11"/>
  <c r="BA87" i="11"/>
  <c r="BB87" i="11"/>
  <c r="BC87" i="11"/>
  <c r="AY76" i="11"/>
  <c r="AZ76" i="11"/>
  <c r="BA76" i="11"/>
  <c r="BB76" i="11"/>
  <c r="BC76" i="11"/>
  <c r="AY38" i="11"/>
  <c r="AZ38" i="11"/>
  <c r="BA38" i="11"/>
  <c r="BB38" i="11"/>
  <c r="BC38" i="11"/>
  <c r="AY48" i="11"/>
  <c r="AZ48" i="11"/>
  <c r="BA48" i="11"/>
  <c r="BB48" i="11"/>
  <c r="BC48" i="11"/>
  <c r="AY83" i="11"/>
  <c r="AZ83" i="11"/>
  <c r="BA83" i="11"/>
  <c r="BB83" i="11"/>
  <c r="BC83" i="11"/>
  <c r="AY28" i="11"/>
  <c r="AZ28" i="11"/>
  <c r="BA28" i="11"/>
  <c r="BB28" i="11"/>
  <c r="BC28" i="11"/>
  <c r="AY67" i="11"/>
  <c r="AZ67" i="11"/>
  <c r="BA67" i="11"/>
  <c r="BB67" i="11"/>
  <c r="BC67" i="11"/>
  <c r="AY6" i="11"/>
  <c r="AZ6" i="11"/>
  <c r="BA6" i="11"/>
  <c r="BB6" i="11"/>
  <c r="BC6" i="11"/>
  <c r="AY5" i="11"/>
  <c r="AZ5" i="11"/>
  <c r="BA5" i="11"/>
  <c r="BB5" i="11"/>
  <c r="BC5" i="11"/>
  <c r="AY43" i="11"/>
  <c r="AZ43" i="11"/>
  <c r="BA43" i="11"/>
  <c r="BB43" i="11"/>
  <c r="BC43" i="11"/>
  <c r="AY88" i="11"/>
  <c r="AZ88" i="11"/>
  <c r="BA88" i="11"/>
  <c r="BB88" i="11"/>
  <c r="BC88" i="11"/>
  <c r="AY20" i="11"/>
  <c r="AZ20" i="11"/>
  <c r="BA20" i="11"/>
  <c r="BB20" i="11"/>
  <c r="BC20" i="11"/>
  <c r="AY44" i="11"/>
  <c r="AZ44" i="11"/>
  <c r="BA44" i="11"/>
  <c r="BB44" i="11"/>
  <c r="BC44" i="11"/>
  <c r="AY35" i="11"/>
  <c r="AZ35" i="11"/>
  <c r="BA35" i="11"/>
  <c r="BB35" i="11"/>
  <c r="BC35" i="11"/>
  <c r="AY61" i="11"/>
  <c r="AZ61" i="11"/>
  <c r="BA61" i="11"/>
  <c r="BB61" i="11"/>
  <c r="BC61" i="11"/>
  <c r="AY103" i="11"/>
  <c r="AZ103" i="11"/>
  <c r="BA103" i="11"/>
  <c r="BB103" i="11"/>
  <c r="BC103" i="11"/>
  <c r="AY94" i="11"/>
  <c r="AZ94" i="11"/>
  <c r="BA94" i="11"/>
  <c r="BB94" i="11"/>
  <c r="BC94" i="11"/>
  <c r="AY99" i="11"/>
  <c r="AZ99" i="11"/>
  <c r="BA99" i="11"/>
  <c r="BB99" i="11"/>
  <c r="BC99" i="11"/>
  <c r="AY95" i="11"/>
  <c r="AZ95" i="11"/>
  <c r="BA95" i="11"/>
  <c r="BB95" i="11"/>
  <c r="BC95" i="11"/>
  <c r="AY93" i="11"/>
  <c r="AZ93" i="11"/>
  <c r="BA93" i="11"/>
  <c r="BB93" i="11"/>
  <c r="BC93" i="11"/>
  <c r="AY9" i="11"/>
  <c r="AZ9" i="11"/>
  <c r="BA9" i="11"/>
  <c r="BB9" i="11"/>
  <c r="BC9" i="11"/>
  <c r="AY105" i="11"/>
  <c r="AZ105" i="11"/>
  <c r="BA105" i="11"/>
  <c r="BB105" i="11"/>
  <c r="BC105" i="11"/>
  <c r="AY106" i="11"/>
  <c r="AZ106" i="11"/>
  <c r="BA106" i="11"/>
  <c r="BB106" i="11"/>
  <c r="BC106" i="11"/>
  <c r="AY107" i="11"/>
  <c r="AZ107" i="11"/>
  <c r="BA107" i="11"/>
  <c r="BB107" i="11"/>
  <c r="BC107" i="11"/>
  <c r="AY96" i="11"/>
  <c r="AZ96" i="11"/>
  <c r="BA96" i="11"/>
  <c r="BB96" i="11"/>
  <c r="BC96" i="11"/>
  <c r="AY108" i="11"/>
  <c r="AZ108" i="11"/>
  <c r="BA108" i="11"/>
  <c r="BB108" i="11"/>
  <c r="BC108" i="11"/>
  <c r="AY8" i="11"/>
  <c r="AZ8" i="11"/>
  <c r="BA8" i="11"/>
  <c r="BB8" i="11"/>
  <c r="BC8" i="11"/>
  <c r="AY109" i="11"/>
  <c r="AZ109" i="11"/>
  <c r="BA109" i="11"/>
  <c r="BB109" i="11"/>
  <c r="BC109" i="11"/>
  <c r="AY110" i="11"/>
  <c r="AZ110" i="11"/>
  <c r="BA110" i="11"/>
  <c r="BB110" i="11"/>
  <c r="BC110" i="11"/>
  <c r="AY113" i="11"/>
  <c r="AZ113" i="11"/>
  <c r="BA113" i="11"/>
  <c r="BB113" i="11"/>
  <c r="BC113" i="11"/>
  <c r="AY114" i="11"/>
  <c r="AZ114" i="11"/>
  <c r="BA114" i="11"/>
  <c r="BB114" i="11"/>
  <c r="BC114" i="11"/>
  <c r="AY100" i="11"/>
  <c r="AZ100" i="11"/>
  <c r="BA100" i="11"/>
  <c r="BB100" i="11"/>
  <c r="BC100" i="11"/>
  <c r="AY10" i="11"/>
  <c r="AZ10" i="11"/>
  <c r="BA10" i="11"/>
  <c r="BB10" i="11"/>
  <c r="BC10" i="11"/>
  <c r="AY111" i="11"/>
  <c r="AZ111" i="11"/>
  <c r="BA111" i="11"/>
  <c r="BB111" i="11"/>
  <c r="BC111" i="11"/>
  <c r="AY104" i="11"/>
  <c r="AZ104" i="11"/>
  <c r="BA104" i="11"/>
  <c r="BB104" i="11"/>
  <c r="BC104" i="11"/>
  <c r="AY56" i="11"/>
  <c r="AZ56" i="11"/>
  <c r="BA56" i="11"/>
  <c r="BB56" i="11"/>
  <c r="BC56" i="11"/>
  <c r="AY127" i="11"/>
  <c r="AZ127" i="11"/>
  <c r="BA127" i="11"/>
  <c r="BB127" i="11"/>
  <c r="BC127" i="11"/>
  <c r="AY128" i="11"/>
  <c r="AZ128" i="11"/>
  <c r="BA128" i="11"/>
  <c r="BB128" i="11"/>
  <c r="BC128" i="11"/>
  <c r="AY70" i="11"/>
  <c r="AZ70" i="11"/>
  <c r="BA70" i="11"/>
  <c r="BB70" i="11"/>
  <c r="BC70" i="11"/>
  <c r="AY54" i="11"/>
  <c r="AZ54" i="11"/>
  <c r="BA54" i="11"/>
  <c r="BB54" i="11"/>
  <c r="BC54" i="11"/>
  <c r="AY29" i="11"/>
  <c r="AZ29" i="11"/>
  <c r="BA29" i="11"/>
  <c r="BB29" i="11"/>
  <c r="BC29" i="11"/>
  <c r="AY137" i="11"/>
  <c r="AZ137" i="11"/>
  <c r="BA137" i="11"/>
  <c r="BB137" i="11"/>
  <c r="BC137" i="11"/>
  <c r="AY97" i="11"/>
  <c r="AZ97" i="11"/>
  <c r="BA97" i="11"/>
  <c r="BB97" i="11"/>
  <c r="BC97" i="11"/>
  <c r="AY39" i="11"/>
  <c r="AZ39" i="11"/>
  <c r="BA39" i="11"/>
  <c r="BB39" i="11"/>
  <c r="BC39" i="11"/>
  <c r="AY40" i="11"/>
  <c r="AZ40" i="11"/>
  <c r="BA40" i="11"/>
  <c r="BB40" i="11"/>
  <c r="BC40" i="11"/>
  <c r="AY112" i="11"/>
  <c r="AZ112" i="11"/>
  <c r="BA112" i="11"/>
  <c r="BB112" i="11"/>
  <c r="BC112" i="11"/>
  <c r="AY18" i="11"/>
  <c r="AZ18" i="11"/>
  <c r="BA18" i="11"/>
  <c r="BB18" i="11"/>
  <c r="BC18" i="11"/>
  <c r="BC13" i="11"/>
  <c r="BB13" i="11" l="1"/>
  <c r="BA13" i="11"/>
  <c r="AZ13" i="11"/>
  <c r="AY13" i="11"/>
  <c r="AW54" i="11" l="1"/>
  <c r="AW107" i="11"/>
  <c r="AW113" i="11"/>
  <c r="AW99" i="11"/>
  <c r="AW40" i="11"/>
  <c r="AW70" i="11"/>
  <c r="AW109" i="11"/>
  <c r="AW128" i="11"/>
  <c r="AW56" i="11"/>
  <c r="AW20" i="11"/>
  <c r="AW28" i="11"/>
  <c r="AW86" i="11"/>
  <c r="AW127" i="11"/>
  <c r="AW83" i="11"/>
  <c r="AW104" i="11"/>
  <c r="AW87" i="11"/>
  <c r="AW73" i="11"/>
  <c r="AW134" i="11"/>
  <c r="AW58" i="11"/>
  <c r="AW59" i="11"/>
  <c r="AW111" i="11"/>
  <c r="AW65" i="11"/>
  <c r="AW26" i="11"/>
  <c r="AW82" i="11"/>
  <c r="AW88" i="11"/>
  <c r="AW69" i="11"/>
  <c r="AW8" i="11"/>
  <c r="AW61" i="11"/>
  <c r="AW80" i="11"/>
  <c r="AW108" i="11"/>
  <c r="AW14" i="11"/>
  <c r="AW42" i="11"/>
  <c r="AW19" i="11"/>
  <c r="AW22" i="11"/>
  <c r="AW18" i="11"/>
  <c r="AW45" i="11"/>
  <c r="AW67" i="11"/>
  <c r="AW10" i="11"/>
  <c r="AW112" i="11"/>
  <c r="AW71" i="11"/>
  <c r="AW138" i="11"/>
  <c r="AW38" i="11"/>
  <c r="AW96" i="11"/>
  <c r="AW44" i="11"/>
  <c r="AW35" i="11"/>
  <c r="AW60" i="11"/>
  <c r="AW103" i="11"/>
  <c r="AW17" i="11"/>
  <c r="AW43" i="11"/>
  <c r="AW100" i="11"/>
  <c r="AW81" i="11"/>
  <c r="AW110" i="11"/>
  <c r="AW72" i="11"/>
  <c r="AW39" i="11"/>
  <c r="AW105" i="11"/>
  <c r="AW94" i="11"/>
  <c r="AW97" i="11"/>
  <c r="AW137" i="11"/>
  <c r="AW5" i="11"/>
  <c r="AW32" i="11"/>
  <c r="AW48" i="11"/>
  <c r="AW6" i="11"/>
  <c r="AW90" i="11"/>
  <c r="AW51" i="11"/>
  <c r="AW85" i="11"/>
  <c r="AW135" i="11"/>
  <c r="AW63" i="11"/>
  <c r="AW106" i="11"/>
  <c r="AW68" i="11"/>
  <c r="AW9" i="11"/>
  <c r="AW62" i="11"/>
  <c r="AW52" i="11"/>
  <c r="AW95" i="11"/>
  <c r="AW114" i="11"/>
  <c r="AW13" i="11"/>
  <c r="AW29" i="11"/>
  <c r="AW76" i="11"/>
  <c r="AW93" i="11"/>
  <c r="A6" i="12" l="1"/>
  <c r="A7" i="12" l="1"/>
  <c r="A8" i="12" s="1"/>
  <c r="A9" i="12" s="1"/>
  <c r="A10" i="12" s="1"/>
  <c r="A11" i="12" l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9" i="11" l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32" i="12"/>
  <c r="A33" i="12" s="1"/>
  <c r="A34" i="12"/>
  <c r="A35" i="12" s="1"/>
  <c r="A56" i="11" l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38" i="12"/>
  <c r="A39" i="12" s="1"/>
  <c r="A40" i="12" s="1"/>
  <c r="A41" i="12" s="1"/>
  <c r="A42" i="12" s="1"/>
  <c r="A43" i="12" s="1"/>
  <c r="A44" i="12" s="1"/>
  <c r="A45" i="12" s="1"/>
  <c r="A46" i="12" s="1"/>
  <c r="A36" i="12"/>
  <c r="A37" i="12" s="1"/>
  <c r="A84" i="11" l="1"/>
  <c r="A85" i="11" s="1"/>
  <c r="A86" i="11" s="1"/>
  <c r="A87" i="11" s="1"/>
  <c r="A47" i="12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8" i="11" l="1"/>
  <c r="A89" i="11" s="1"/>
  <c r="A90" i="11" s="1"/>
  <c r="A91" i="11" s="1"/>
  <c r="A92" i="11" s="1"/>
  <c r="A93" i="11" s="1"/>
  <c r="A94" i="11" s="1"/>
  <c r="A95" i="11" s="1"/>
  <c r="A96" i="11" s="1"/>
  <c r="A97" i="11" s="1"/>
  <c r="A98" i="11" l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5" i="16"/>
  <c r="A6" i="16"/>
  <c r="A7" i="16"/>
  <c r="A8" i="16"/>
  <c r="A9" i="16"/>
  <c r="A10" i="16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</calcChain>
</file>

<file path=xl/sharedStrings.xml><?xml version="1.0" encoding="utf-8"?>
<sst xmlns="http://schemas.openxmlformats.org/spreadsheetml/2006/main" count="1044" uniqueCount="279">
  <si>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</si>
  <si>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</si>
  <si>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</si>
  <si>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</si>
  <si>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</si>
  <si>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</si>
  <si>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</si>
  <si>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</si>
  <si>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</si>
  <si>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</si>
  <si>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</si>
  <si>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Essimo cup II. (Judovíkend Hostivice)</t>
  </si>
  <si>
    <t>Essimo cup III. (JV Milíčov)</t>
  </si>
  <si>
    <t>Essimo cup IV. (Judovíkend Hostivice)</t>
  </si>
  <si>
    <t>1 bod za každý vítězný zápas, 1 bod za účast na INTENZIVKA ZÁVODNÍ JUDO.</t>
  </si>
  <si>
    <t>Essimo cup VIII. Hostivice</t>
  </si>
  <si>
    <t>Essimo cup I. Milíčov</t>
  </si>
  <si>
    <t>Buriánková Jůlie</t>
  </si>
  <si>
    <t>Fritscher Lukas</t>
  </si>
  <si>
    <t>1.m</t>
  </si>
  <si>
    <t>2.m</t>
  </si>
  <si>
    <t>Fulínová Gabriela</t>
  </si>
  <si>
    <t>Nosavcov David</t>
  </si>
  <si>
    <t>3.m</t>
  </si>
  <si>
    <t>Fabricky Filip</t>
  </si>
  <si>
    <t>Pánková Sofie</t>
  </si>
  <si>
    <t>Řápková Michaela</t>
  </si>
  <si>
    <t>Vicány Laura</t>
  </si>
  <si>
    <t>Losová Leontína</t>
  </si>
  <si>
    <t>Pacáková Kristýna</t>
  </si>
  <si>
    <t>Fialková Nikol</t>
  </si>
  <si>
    <t>Pacáková Anna</t>
  </si>
  <si>
    <t>Kadleček Kryštof</t>
  </si>
  <si>
    <t>Náměstek Matyáš</t>
  </si>
  <si>
    <t>Hašek Daniel</t>
  </si>
  <si>
    <t>Fabricky Michal</t>
  </si>
  <si>
    <t>Vojtíšek Adam</t>
  </si>
  <si>
    <t>Falta Vincent</t>
  </si>
  <si>
    <t>Vostrovský Martin</t>
  </si>
  <si>
    <t>Szetei Max</t>
  </si>
  <si>
    <t>Zemek Theo Manuel</t>
  </si>
  <si>
    <t>Havlíček Mikuláš</t>
  </si>
  <si>
    <t>Field Le Feuvre Josef Edward</t>
  </si>
  <si>
    <t>Honc Filip</t>
  </si>
  <si>
    <t>Pitner Josef</t>
  </si>
  <si>
    <t>Trachta Kvido</t>
  </si>
  <si>
    <t>Nol Robert</t>
  </si>
  <si>
    <t>Orlovský Michal</t>
  </si>
  <si>
    <t>Pospíchal Antonín</t>
  </si>
  <si>
    <t>Balcárek Filip</t>
  </si>
  <si>
    <t>Hevorkyan David</t>
  </si>
  <si>
    <t>4.m</t>
  </si>
  <si>
    <t>Šrol Antonín</t>
  </si>
  <si>
    <t>Marek Juraj</t>
  </si>
  <si>
    <t>Pánek Šimon</t>
  </si>
  <si>
    <t>Kassl Ondřej</t>
  </si>
  <si>
    <t>Gaňo Maxim Dominik</t>
  </si>
  <si>
    <t>Akimov Mark</t>
  </si>
  <si>
    <t>Houdek Max</t>
  </si>
  <si>
    <t>Čech Richard</t>
  </si>
  <si>
    <t>Huniovský Ondřej</t>
  </si>
  <si>
    <t>Akay Robin</t>
  </si>
  <si>
    <t>Patzel Michael</t>
  </si>
  <si>
    <t xml:space="preserve">Vicány Filip </t>
  </si>
  <si>
    <t>Duffek Alex</t>
  </si>
  <si>
    <t>Odehnal Adam</t>
  </si>
  <si>
    <t>Seifert Filip</t>
  </si>
  <si>
    <t>Vlastník Ondřej</t>
  </si>
  <si>
    <t>Mcgine Thomas Alexander</t>
  </si>
  <si>
    <t>Le Thien An</t>
  </si>
  <si>
    <t>Vašatová Petra</t>
  </si>
  <si>
    <t>Kopalová Barbora</t>
  </si>
  <si>
    <t>Hodík Matyáš</t>
  </si>
  <si>
    <t>Hnilicová Zuzana</t>
  </si>
  <si>
    <t>Raková Berenika</t>
  </si>
  <si>
    <t>Houdková Emma</t>
  </si>
  <si>
    <t>Král Šimon</t>
  </si>
  <si>
    <t>Temiak Sebastián</t>
  </si>
  <si>
    <t>Neruda Petr</t>
  </si>
  <si>
    <t>Pařízek Dennis</t>
  </si>
  <si>
    <t>Gaynetdinov Marat</t>
  </si>
  <si>
    <t>Ruban Mark</t>
  </si>
  <si>
    <t>Vašata Mirek</t>
  </si>
  <si>
    <t>Toman Filip</t>
  </si>
  <si>
    <t>Vilímek Jakub</t>
  </si>
  <si>
    <t>Kotík Kvído</t>
  </si>
  <si>
    <t xml:space="preserve">Pospíchalová Amálie </t>
  </si>
  <si>
    <t>Švamberová Dorota</t>
  </si>
  <si>
    <t>Szetei Samuel</t>
  </si>
  <si>
    <t>5.m</t>
  </si>
  <si>
    <t>Kadlečková Sára</t>
  </si>
  <si>
    <t>Los Viktor</t>
  </si>
  <si>
    <t>Svojtková Viktorie</t>
  </si>
  <si>
    <t>Umnová Ksenia</t>
  </si>
  <si>
    <t>Lorenc Lukáš</t>
  </si>
  <si>
    <t>Novák Antonín</t>
  </si>
  <si>
    <t>Petrus Sebastian</t>
  </si>
  <si>
    <t>Elkhaiat Sami</t>
  </si>
  <si>
    <t>Brejcha Eduard</t>
  </si>
  <si>
    <t>Špulák Bořivoj</t>
  </si>
  <si>
    <t>Formánek Vít</t>
  </si>
  <si>
    <t>Moulis Antonín Ennio</t>
  </si>
  <si>
    <t>Holub Albert</t>
  </si>
  <si>
    <t>Protiva Ondřej</t>
  </si>
  <si>
    <t>Sofron Štěpán</t>
  </si>
  <si>
    <t>Hašek Kristián</t>
  </si>
  <si>
    <t>Rödig Vítězslav</t>
  </si>
  <si>
    <t>ESSIMO CUP 2024</t>
  </si>
  <si>
    <t>Stehlík Barnabáš</t>
  </si>
  <si>
    <t>Malík Maxmilian</t>
  </si>
  <si>
    <t>Hlůže Antonín</t>
  </si>
  <si>
    <t>Hlůžová Josefína</t>
  </si>
  <si>
    <t>Kolařík Marek</t>
  </si>
  <si>
    <t>Kováč Bruno</t>
  </si>
  <si>
    <t>Šulák Hynek</t>
  </si>
  <si>
    <t>Cieslar David</t>
  </si>
  <si>
    <t>Kodeda Max</t>
  </si>
  <si>
    <t>Škarecká Marie</t>
  </si>
  <si>
    <t>Erbeková Emma</t>
  </si>
  <si>
    <t>Borovský Šimon</t>
  </si>
  <si>
    <t>Habich Lukáš</t>
  </si>
  <si>
    <t>Šimon Nikolas</t>
  </si>
  <si>
    <t>Bajerová Markéta</t>
  </si>
  <si>
    <t>Jasánský Václav</t>
  </si>
  <si>
    <t>Řezáč David</t>
  </si>
  <si>
    <t>Pinterová Justýna</t>
  </si>
  <si>
    <t>Čaníková Laura</t>
  </si>
  <si>
    <t>Habich Matyáš</t>
  </si>
  <si>
    <t>Navrátil Tadeáš</t>
  </si>
  <si>
    <t>Sryvkin Leon</t>
  </si>
  <si>
    <t>Hejna Jeremiáš</t>
  </si>
  <si>
    <t>Fajkoš Matyáš Andrei</t>
  </si>
  <si>
    <t>Gaubmann Kryštof</t>
  </si>
  <si>
    <t>Axmann Kilián</t>
  </si>
  <si>
    <t>Svoboda Jan</t>
  </si>
  <si>
    <t>Háchová Nikol</t>
  </si>
  <si>
    <t>Neumannová Valérie</t>
  </si>
  <si>
    <t>Kořínek Daniel</t>
  </si>
  <si>
    <t>Svoboda Richard</t>
  </si>
  <si>
    <t>Mušin Antonio</t>
  </si>
  <si>
    <t>Peciválová Eliška</t>
  </si>
  <si>
    <t>Georgiadis Thomas</t>
  </si>
  <si>
    <t>Bajer Jáchym</t>
  </si>
  <si>
    <t>Piskáček Daniel</t>
  </si>
  <si>
    <t>Urban Sebastien</t>
  </si>
  <si>
    <t>Kováč Hugo</t>
  </si>
  <si>
    <t>Hejna Gabriel</t>
  </si>
  <si>
    <t>Varga Jindřich</t>
  </si>
  <si>
    <t>Kořínek Jáchym</t>
  </si>
  <si>
    <t>Axmann Marián</t>
  </si>
  <si>
    <t>Částka Viktor</t>
  </si>
  <si>
    <t>Sychra Robin</t>
  </si>
  <si>
    <t>Bláha Petr</t>
  </si>
  <si>
    <t>Dubský Jan</t>
  </si>
  <si>
    <t>Starosta Filip</t>
  </si>
  <si>
    <t>Kolář Cylir</t>
  </si>
  <si>
    <t>Šanovec Eliáš</t>
  </si>
  <si>
    <t>Škarecký Antonín</t>
  </si>
  <si>
    <t>Tichý Richard</t>
  </si>
  <si>
    <t>Novák Jan</t>
  </si>
  <si>
    <t>Rajský František</t>
  </si>
  <si>
    <t>Vostrý Michal</t>
  </si>
  <si>
    <t>Frantsov Maxmilian</t>
  </si>
  <si>
    <t>Sova Adam</t>
  </si>
  <si>
    <t>Janoševyč Denys</t>
  </si>
  <si>
    <t>Kvapilová Anna</t>
  </si>
  <si>
    <t>Zapalač Otto</t>
  </si>
  <si>
    <t>Vrla Kamil</t>
  </si>
  <si>
    <t>Lukášek Jan</t>
  </si>
  <si>
    <t>Bartakovič Oliver</t>
  </si>
  <si>
    <t>Chudoba Matěj</t>
  </si>
  <si>
    <t>Maleninský Andrev</t>
  </si>
  <si>
    <t>Hradec David</t>
  </si>
  <si>
    <t>Cursi Daniel</t>
  </si>
  <si>
    <t>Rajský Martin</t>
  </si>
  <si>
    <t>Hovorka Filip</t>
  </si>
  <si>
    <t>Čech Roman</t>
  </si>
  <si>
    <t>Kačaba Vojtěch</t>
  </si>
  <si>
    <t>Moudrý Alexandr</t>
  </si>
  <si>
    <t xml:space="preserve">Křenek Jiří </t>
  </si>
  <si>
    <t>Polák Václav</t>
  </si>
  <si>
    <t>Buriánek Vilém</t>
  </si>
  <si>
    <t>Hejlek Hubert</t>
  </si>
  <si>
    <t>Holubka Matěj</t>
  </si>
  <si>
    <t>Feltl Jan</t>
  </si>
  <si>
    <t>Čuka Simon</t>
  </si>
  <si>
    <t>Hrodek Ondřej</t>
  </si>
  <si>
    <t>Kovář Jindřich</t>
  </si>
  <si>
    <t>Cebula Michal</t>
  </si>
  <si>
    <t>Dvořák Krištof</t>
  </si>
  <si>
    <t>Ripcsik Maxwell</t>
  </si>
  <si>
    <t>Georgiadis Sofie</t>
  </si>
  <si>
    <t>Kovář Bedřich</t>
  </si>
  <si>
    <t>Juc Bronislav</t>
  </si>
  <si>
    <t>Kunický Richard</t>
  </si>
  <si>
    <t>Santomauro Luca</t>
  </si>
  <si>
    <t>Šimáně Krisrtián</t>
  </si>
  <si>
    <t>Vávra Sebastián</t>
  </si>
  <si>
    <t>Cebulová Julie</t>
  </si>
  <si>
    <t>Kopal Ondřej</t>
  </si>
  <si>
    <t>Špačková Rozárie</t>
  </si>
  <si>
    <t>Cebula Tomáš</t>
  </si>
  <si>
    <t>Šimáně Dominik</t>
  </si>
  <si>
    <t>Podzemský Adam (2010)</t>
  </si>
  <si>
    <t>Essimo cup V. (Judovíkend Hostivice)</t>
  </si>
  <si>
    <t>Essimo cup VI. (Kácov)</t>
  </si>
  <si>
    <t>Essimo cup VII. (Milíčov)</t>
  </si>
  <si>
    <t>Stuchlý Šimon</t>
  </si>
  <si>
    <t>Šmejkal Petr</t>
  </si>
  <si>
    <t>Nahodil František</t>
  </si>
  <si>
    <t>Nižnanský Tomáš</t>
  </si>
  <si>
    <t>Polák Jakub</t>
  </si>
  <si>
    <t>Kobéda Maxim</t>
  </si>
  <si>
    <t>Štáfl Cyril</t>
  </si>
  <si>
    <t>Zeman Ladislav</t>
  </si>
  <si>
    <t>Štukavec Martin</t>
  </si>
  <si>
    <t>Matoušková Angela</t>
  </si>
  <si>
    <t>Kryková Michaela</t>
  </si>
  <si>
    <t>Novotná Veronika</t>
  </si>
  <si>
    <t>Gryga Martin</t>
  </si>
  <si>
    <t>Kubín Mathias</t>
  </si>
  <si>
    <t>Grafnetter Ondřej</t>
  </si>
  <si>
    <t>Veselý Petr</t>
  </si>
  <si>
    <t>Mrákota David</t>
  </si>
  <si>
    <t>Grund Jonáš</t>
  </si>
  <si>
    <t>Burda Martin</t>
  </si>
  <si>
    <t>Vorlíček Zdeněk</t>
  </si>
  <si>
    <t>Starý Václav</t>
  </si>
  <si>
    <t>Bohuněk Šimon</t>
  </si>
  <si>
    <t>Vacek Mikuláš</t>
  </si>
  <si>
    <t>Vyskočil Vojtěch</t>
  </si>
  <si>
    <t>Pazák Ota</t>
  </si>
  <si>
    <t>Kroneisl Richard</t>
  </si>
  <si>
    <t>Kunst Daniel</t>
  </si>
  <si>
    <t>Neuwirth Adam</t>
  </si>
  <si>
    <t>Martínek Vít</t>
  </si>
  <si>
    <t>Boháček Michal</t>
  </si>
  <si>
    <t>Křůpala Jaroslav</t>
  </si>
  <si>
    <t>Langmeier Jan</t>
  </si>
  <si>
    <t>Kozler Matěj</t>
  </si>
  <si>
    <t>Sornas Patrik</t>
  </si>
  <si>
    <t>Svítil Ondřej Bob</t>
  </si>
  <si>
    <t>Hnilica Vojtěch</t>
  </si>
  <si>
    <t>Lacina Robin</t>
  </si>
  <si>
    <t>Andrle Lukáš</t>
  </si>
  <si>
    <t>Holásková Vivien Apolena</t>
  </si>
  <si>
    <t>Vacková Anežka</t>
  </si>
  <si>
    <t>Plzáková Markéta</t>
  </si>
  <si>
    <t>Žůrková Eliška</t>
  </si>
  <si>
    <t>Čáp Jan</t>
  </si>
  <si>
    <t>Marek Lukáš</t>
  </si>
  <si>
    <t>Kohout Jakub</t>
  </si>
  <si>
    <t>Novotný Benjamin</t>
  </si>
  <si>
    <t>Starý Jan</t>
  </si>
  <si>
    <t>Vávra Matěj</t>
  </si>
  <si>
    <t>Pánek Ondřej</t>
  </si>
  <si>
    <t>Smíšek Filip</t>
  </si>
  <si>
    <t>Uskokovič Jiří</t>
  </si>
  <si>
    <t xml:space="preserve">Janoušek Jakub </t>
  </si>
  <si>
    <t>Martínek Ota</t>
  </si>
  <si>
    <t>Štokr Tobiáš (2010)</t>
  </si>
  <si>
    <t>Baumgartner Pavel</t>
  </si>
  <si>
    <t>Nekula Martin</t>
  </si>
  <si>
    <t>Badal Jakub</t>
  </si>
  <si>
    <t>Navrátil Jiří</t>
  </si>
  <si>
    <t xml:space="preserve">Marek Vojtěch </t>
  </si>
  <si>
    <t>Řápek Lukáš</t>
  </si>
  <si>
    <t>Vršínský Kristián</t>
  </si>
  <si>
    <t>Sudíková Anežka</t>
  </si>
  <si>
    <t>Staňková Laura</t>
  </si>
  <si>
    <t>Motyčková Anna</t>
  </si>
  <si>
    <t>Jirout Michal</t>
  </si>
  <si>
    <t>Burda Jan</t>
  </si>
  <si>
    <t>Petrusová Vivien</t>
  </si>
  <si>
    <t>Pitnerová Justýna</t>
  </si>
  <si>
    <t>Tichá Zuzana</t>
  </si>
  <si>
    <t>Bláhová Zara Josefína</t>
  </si>
  <si>
    <t>Říha Jan</t>
  </si>
  <si>
    <t xml:space="preserve">Jirout Filip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</si>
</sst>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79646"/>
        <bgColor rgb="FF000000"/>
      </patternFill>
    </fill>
  </fills>
  <borders count="61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center" wrapText="1"/>
    </xf>
    <xf numFmtId="0" fontId="10" fillId="4" borderId="54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wrapText="1"/>
    </xf>
    <xf numFmtId="0" fontId="1" fillId="4" borderId="57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left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textRotation="90" wrapText="1"/>
    </xf>
    <xf numFmtId="0" fontId="17" fillId="3" borderId="39" xfId="0" applyFont="1" applyFill="1" applyBorder="1" applyAlignment="1">
      <alignment horizontal="center" vertical="center" textRotation="90" wrapText="1"/>
    </xf>
    <xf numFmtId="0" fontId="17" fillId="3" borderId="40" xfId="0" applyFont="1" applyFill="1" applyBorder="1" applyAlignment="1">
      <alignment horizontal="center" vertical="center" textRotation="90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15" fillId="3" borderId="38" xfId="0" applyFont="1" applyFill="1" applyBorder="1" applyAlignment="1">
      <alignment horizontal="center" vertical="center" textRotation="90" wrapText="1"/>
    </xf>
    <xf numFmtId="0" fontId="15" fillId="3" borderId="39" xfId="0" applyFont="1" applyFill="1" applyBorder="1" applyAlignment="1">
      <alignment horizontal="center" vertical="center" textRotation="90" wrapText="1"/>
    </xf>
    <xf numFmtId="0" fontId="15" fillId="3" borderId="40" xfId="0" applyFont="1" applyFill="1" applyBorder="1" applyAlignment="1">
      <alignment horizontal="center" vertical="center" textRotation="90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4" fontId="15" fillId="5" borderId="35" xfId="0" applyNumberFormat="1" applyFont="1" applyFill="1" applyBorder="1" applyAlignment="1">
      <alignment horizontal="center" vertical="center" wrapText="1"/>
    </xf>
    <xf numFmtId="14" fontId="15" fillId="5" borderId="36" xfId="0" applyNumberFormat="1" applyFont="1" applyFill="1" applyBorder="1" applyAlignment="1">
      <alignment horizontal="center" vertical="center" wrapText="1"/>
    </xf>
    <xf numFmtId="14" fontId="15" fillId="5" borderId="37" xfId="0" applyNumberFormat="1" applyFont="1" applyFill="1" applyBorder="1" applyAlignment="1">
      <alignment horizontal="center" vertical="center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14" fontId="15" fillId="3" borderId="35" xfId="0" applyNumberFormat="1" applyFont="1" applyFill="1" applyBorder="1" applyAlignment="1">
      <alignment horizontal="center" vertical="center" wrapText="1"/>
    </xf>
    <xf numFmtId="14" fontId="15" fillId="3" borderId="36" xfId="0" applyNumberFormat="1" applyFont="1" applyFill="1" applyBorder="1" applyAlignment="1">
      <alignment horizontal="center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textRotation="90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5" borderId="4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17" fillId="3" borderId="8" xfId="0" applyFont="1" applyFill="1" applyBorder="1" applyAlignment="1">
      <alignment horizontal="center" vertical="center" textRotation="90" wrapText="1"/>
    </xf>
    <xf numFmtId="0" fontId="17" fillId="3" borderId="9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31C-6B32-314E-A648-EA259A9CEC31}">
  <dimension ref="A1:BC56"/>
  <sheetViews>
    <sheetView zoomScale="110" zoomScaleNormal="110" workbookViewId="0">
      <pane xSplit="2" ySplit="4" topLeftCell="D5" activePane="bottomRight" state="frozen"/>
      <selection pane="topRight"/>
      <selection pane="bottomLeft"/>
      <selection pane="bottomRight" activeCell="V5" sqref="V5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9"/>
      <c r="B1" s="102" t="s">
        <v>107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4"/>
      <c r="BB1" s="104"/>
      <c r="BC1" s="105"/>
    </row>
    <row r="2" spans="1:55" ht="17.25" customHeight="1" thickTop="1" x14ac:dyDescent="0.2">
      <c r="A2" s="100"/>
      <c r="B2" s="106" t="s">
        <v>14</v>
      </c>
      <c r="C2" s="109">
        <v>45312</v>
      </c>
      <c r="D2" s="110"/>
      <c r="E2" s="110"/>
      <c r="F2" s="111"/>
      <c r="G2" s="112">
        <v>45354</v>
      </c>
      <c r="H2" s="113"/>
      <c r="I2" s="113"/>
      <c r="J2" s="114"/>
      <c r="K2" s="112">
        <v>45396</v>
      </c>
      <c r="L2" s="113"/>
      <c r="M2" s="113"/>
      <c r="N2" s="114"/>
      <c r="O2" s="112">
        <v>45417</v>
      </c>
      <c r="P2" s="113"/>
      <c r="Q2" s="113"/>
      <c r="R2" s="114"/>
      <c r="S2" s="112">
        <v>45452</v>
      </c>
      <c r="T2" s="113"/>
      <c r="U2" s="113"/>
      <c r="V2" s="114"/>
      <c r="W2" s="115">
        <v>45478</v>
      </c>
      <c r="X2" s="116"/>
      <c r="Y2" s="116"/>
      <c r="Z2" s="117"/>
      <c r="AA2" s="115"/>
      <c r="AB2" s="116"/>
      <c r="AC2" s="116"/>
      <c r="AD2" s="117"/>
      <c r="AE2" s="115"/>
      <c r="AF2" s="116"/>
      <c r="AG2" s="116"/>
      <c r="AH2" s="117"/>
      <c r="AI2" s="87"/>
      <c r="AJ2" s="88"/>
      <c r="AK2" s="88"/>
      <c r="AL2" s="89"/>
      <c r="AM2" s="90"/>
      <c r="AN2" s="91"/>
      <c r="AO2" s="91"/>
      <c r="AP2" s="92"/>
      <c r="AQ2" s="87"/>
      <c r="AR2" s="88"/>
      <c r="AS2" s="88"/>
      <c r="AT2" s="89"/>
      <c r="AU2" s="93"/>
      <c r="AV2" s="94"/>
      <c r="AW2" s="94"/>
      <c r="AX2" s="94"/>
      <c r="AY2" s="94"/>
      <c r="AZ2" s="94"/>
      <c r="BA2" s="94"/>
      <c r="BB2" s="94"/>
      <c r="BC2" s="95"/>
    </row>
    <row r="3" spans="1:55" ht="93.75" customHeight="1" x14ac:dyDescent="0.2">
      <c r="A3" s="100"/>
      <c r="B3" s="107"/>
      <c r="C3" s="118" t="s">
        <v>16</v>
      </c>
      <c r="D3" s="119"/>
      <c r="E3" s="119"/>
      <c r="F3" s="120"/>
      <c r="G3" s="84" t="s">
        <v>11</v>
      </c>
      <c r="H3" s="85"/>
      <c r="I3" s="85"/>
      <c r="J3" s="86"/>
      <c r="K3" s="118" t="s">
        <v>12</v>
      </c>
      <c r="L3" s="119"/>
      <c r="M3" s="119"/>
      <c r="N3" s="120"/>
      <c r="O3" s="118" t="s">
        <v>13</v>
      </c>
      <c r="P3" s="119"/>
      <c r="Q3" s="119"/>
      <c r="R3" s="120"/>
      <c r="S3" s="118" t="s">
        <v>204</v>
      </c>
      <c r="T3" s="119"/>
      <c r="U3" s="119"/>
      <c r="V3" s="120"/>
      <c r="W3" s="75" t="s">
        <v>205</v>
      </c>
      <c r="X3" s="76"/>
      <c r="Y3" s="76"/>
      <c r="Z3" s="77"/>
      <c r="AA3" s="78" t="s">
        <v>206</v>
      </c>
      <c r="AB3" s="79"/>
      <c r="AC3" s="79"/>
      <c r="AD3" s="80"/>
      <c r="AE3" s="78" t="s">
        <v>15</v>
      </c>
      <c r="AF3" s="79"/>
      <c r="AG3" s="79"/>
      <c r="AH3" s="80"/>
      <c r="AI3" s="81"/>
      <c r="AJ3" s="82"/>
      <c r="AK3" s="82"/>
      <c r="AL3" s="83"/>
      <c r="AM3" s="84"/>
      <c r="AN3" s="85"/>
      <c r="AO3" s="85"/>
      <c r="AP3" s="86"/>
      <c r="AQ3" s="84"/>
      <c r="AR3" s="85"/>
      <c r="AS3" s="85"/>
      <c r="AT3" s="86"/>
      <c r="AU3" s="96" t="s">
        <v>0</v>
      </c>
      <c r="AV3" s="97"/>
      <c r="AW3" s="97"/>
      <c r="AX3" s="97"/>
      <c r="AY3" s="97"/>
      <c r="AZ3" s="97"/>
      <c r="BA3" s="97"/>
      <c r="BB3" s="97"/>
      <c r="BC3" s="98"/>
    </row>
    <row r="4" spans="1:55" ht="42" customHeight="1" thickBot="1" x14ac:dyDescent="0.25">
      <c r="A4" s="101"/>
      <c r="B4" s="10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6" si="0">1+A4</f>
        <v>1</v>
      </c>
      <c r="B5" s="62" t="s">
        <v>90</v>
      </c>
      <c r="C5" s="5">
        <v>3</v>
      </c>
      <c r="D5" s="66">
        <v>1</v>
      </c>
      <c r="E5" s="66" t="s">
        <v>20</v>
      </c>
      <c r="F5" s="68">
        <v>3</v>
      </c>
      <c r="G5" s="66">
        <v>3</v>
      </c>
      <c r="H5" s="66">
        <v>0</v>
      </c>
      <c r="I5" s="66" t="s">
        <v>19</v>
      </c>
      <c r="J5" s="11">
        <v>3</v>
      </c>
      <c r="K5" s="9">
        <v>2</v>
      </c>
      <c r="L5" s="10">
        <v>0</v>
      </c>
      <c r="M5" s="10" t="s">
        <v>19</v>
      </c>
      <c r="N5" s="11">
        <v>2</v>
      </c>
      <c r="O5" s="9">
        <v>3</v>
      </c>
      <c r="P5" s="10">
        <v>0</v>
      </c>
      <c r="Q5" s="10" t="s">
        <v>19</v>
      </c>
      <c r="R5" s="11">
        <v>3</v>
      </c>
      <c r="S5" s="9">
        <v>2</v>
      </c>
      <c r="T5" s="10">
        <v>0</v>
      </c>
      <c r="U5" s="10" t="s">
        <v>19</v>
      </c>
      <c r="V5" s="11">
        <v>2</v>
      </c>
      <c r="W5" s="9">
        <v>2</v>
      </c>
      <c r="X5" s="10">
        <v>0</v>
      </c>
      <c r="Y5" s="10" t="s">
        <v>19</v>
      </c>
      <c r="Z5" s="11">
        <v>3</v>
      </c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40" si="1">SUM(C5+G5+K5+O5+S5+W5+AA5+AE5+AI5+AM5+AQ5)</f>
        <v>15</v>
      </c>
      <c r="AV5" s="21">
        <f t="shared" ref="AV5:AV40" si="2">(D5+H5+L5+P5+T5+X5+AB5+AF5+AJ5+AN5+AR5)</f>
        <v>1</v>
      </c>
      <c r="AW5" s="22">
        <f t="shared" ref="AW5:AW40" si="3">(AU5/(AV5+AU5)*100)</f>
        <v>93.75</v>
      </c>
      <c r="AX5" s="23">
        <f t="shared" ref="AX5:AX40" si="4">(F5+J5+N5+R5+V5+Z5+AD5+AH5+AL5+AP5+AT5)</f>
        <v>16</v>
      </c>
      <c r="AY5" s="24">
        <f t="shared" ref="AY5:AY40" si="5">COUNTIF(C5:AT5,"1.m")</f>
        <v>5</v>
      </c>
      <c r="AZ5" s="24">
        <f t="shared" ref="AZ5:AZ40" si="6">COUNTIF(C5:AT5,"2.m")</f>
        <v>1</v>
      </c>
      <c r="BA5" s="24">
        <f t="shared" ref="BA5:BA40" si="7">COUNTIF(C5:AT5,"3.m")</f>
        <v>0</v>
      </c>
      <c r="BB5" s="25">
        <f t="shared" ref="BB5:BB40" si="8">COUNTIF(C5:AT5,"4.m")</f>
        <v>0</v>
      </c>
      <c r="BC5" s="26">
        <f t="shared" ref="BC5:BC40" si="9">COUNTIF(C5:AT5,"5.m")</f>
        <v>0</v>
      </c>
    </row>
    <row r="6" spans="1:55" ht="20" customHeight="1" x14ac:dyDescent="0.2">
      <c r="A6" s="28">
        <f t="shared" si="0"/>
        <v>2</v>
      </c>
      <c r="B6" s="62" t="s">
        <v>41</v>
      </c>
      <c r="C6" s="5">
        <v>2</v>
      </c>
      <c r="D6" s="66">
        <v>0</v>
      </c>
      <c r="E6" s="66" t="s">
        <v>19</v>
      </c>
      <c r="F6" s="68">
        <v>2</v>
      </c>
      <c r="G6" s="66">
        <v>3</v>
      </c>
      <c r="H6" s="66">
        <v>0</v>
      </c>
      <c r="I6" s="66" t="s">
        <v>19</v>
      </c>
      <c r="J6" s="11">
        <v>3</v>
      </c>
      <c r="K6" s="9">
        <v>3</v>
      </c>
      <c r="L6" s="10">
        <v>1</v>
      </c>
      <c r="M6" s="10" t="s">
        <v>20</v>
      </c>
      <c r="N6" s="11">
        <v>3</v>
      </c>
      <c r="O6" s="9">
        <v>3</v>
      </c>
      <c r="P6" s="10">
        <v>0</v>
      </c>
      <c r="Q6" s="10" t="s">
        <v>19</v>
      </c>
      <c r="R6" s="11">
        <v>3</v>
      </c>
      <c r="S6" s="9">
        <v>1</v>
      </c>
      <c r="T6" s="10">
        <v>3</v>
      </c>
      <c r="U6" s="10" t="s">
        <v>51</v>
      </c>
      <c r="V6" s="11">
        <v>1</v>
      </c>
      <c r="W6" s="9">
        <v>2</v>
      </c>
      <c r="X6" s="10">
        <v>1</v>
      </c>
      <c r="Y6" s="10" t="s">
        <v>20</v>
      </c>
      <c r="Z6" s="11">
        <v>3</v>
      </c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14</v>
      </c>
      <c r="AV6" s="21">
        <f t="shared" si="2"/>
        <v>5</v>
      </c>
      <c r="AW6" s="22">
        <f t="shared" si="3"/>
        <v>73.68421052631578</v>
      </c>
      <c r="AX6" s="23">
        <f t="shared" si="4"/>
        <v>15</v>
      </c>
      <c r="AY6" s="24">
        <f t="shared" si="5"/>
        <v>3</v>
      </c>
      <c r="AZ6" s="24">
        <f t="shared" si="6"/>
        <v>2</v>
      </c>
      <c r="BA6" s="24">
        <f t="shared" si="7"/>
        <v>0</v>
      </c>
      <c r="BB6" s="25">
        <f t="shared" si="8"/>
        <v>1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128</v>
      </c>
      <c r="C7" s="9"/>
      <c r="D7" s="10"/>
      <c r="E7" s="10"/>
      <c r="F7" s="11"/>
      <c r="G7" s="9">
        <v>1</v>
      </c>
      <c r="H7" s="10">
        <v>2</v>
      </c>
      <c r="I7" s="10" t="s">
        <v>23</v>
      </c>
      <c r="J7" s="11">
        <v>2</v>
      </c>
      <c r="K7" s="9"/>
      <c r="L7" s="10"/>
      <c r="M7" s="10"/>
      <c r="N7" s="11"/>
      <c r="O7" s="9">
        <v>2</v>
      </c>
      <c r="P7" s="10">
        <v>1</v>
      </c>
      <c r="Q7" s="10" t="s">
        <v>20</v>
      </c>
      <c r="R7" s="11">
        <v>2</v>
      </c>
      <c r="S7" s="9">
        <v>3</v>
      </c>
      <c r="T7" s="10">
        <v>1</v>
      </c>
      <c r="U7" s="10" t="s">
        <v>20</v>
      </c>
      <c r="V7" s="11">
        <v>3</v>
      </c>
      <c r="W7" s="9">
        <v>3</v>
      </c>
      <c r="X7" s="10">
        <v>0</v>
      </c>
      <c r="Y7" s="10" t="s">
        <v>19</v>
      </c>
      <c r="Z7" s="11">
        <v>4</v>
      </c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9</v>
      </c>
      <c r="AV7" s="21">
        <f t="shared" si="2"/>
        <v>4</v>
      </c>
      <c r="AW7" s="22">
        <f t="shared" si="3"/>
        <v>69.230769230769226</v>
      </c>
      <c r="AX7" s="23">
        <f t="shared" si="4"/>
        <v>11</v>
      </c>
      <c r="AY7" s="24">
        <f t="shared" si="5"/>
        <v>1</v>
      </c>
      <c r="AZ7" s="24">
        <f t="shared" si="6"/>
        <v>2</v>
      </c>
      <c r="BA7" s="24">
        <f t="shared" si="7"/>
        <v>1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86</v>
      </c>
      <c r="C8" s="9">
        <v>3</v>
      </c>
      <c r="D8" s="10">
        <v>1</v>
      </c>
      <c r="E8" s="10" t="s">
        <v>23</v>
      </c>
      <c r="F8" s="11">
        <v>3</v>
      </c>
      <c r="G8" s="9">
        <v>1</v>
      </c>
      <c r="H8" s="10">
        <v>2</v>
      </c>
      <c r="I8" s="10" t="s">
        <v>23</v>
      </c>
      <c r="J8" s="11">
        <v>1</v>
      </c>
      <c r="K8" s="9">
        <v>2</v>
      </c>
      <c r="L8" s="10">
        <v>0</v>
      </c>
      <c r="M8" s="10" t="s">
        <v>19</v>
      </c>
      <c r="N8" s="11">
        <v>2</v>
      </c>
      <c r="O8" s="9">
        <v>3</v>
      </c>
      <c r="P8" s="10">
        <v>0</v>
      </c>
      <c r="Q8" s="10" t="s">
        <v>19</v>
      </c>
      <c r="R8" s="11">
        <v>3</v>
      </c>
      <c r="S8" s="9">
        <v>1</v>
      </c>
      <c r="T8" s="10">
        <v>1</v>
      </c>
      <c r="U8" s="10" t="s">
        <v>20</v>
      </c>
      <c r="V8" s="11">
        <v>1</v>
      </c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10</v>
      </c>
      <c r="AV8" s="21">
        <f t="shared" si="2"/>
        <v>4</v>
      </c>
      <c r="AW8" s="22">
        <f t="shared" si="3"/>
        <v>71.428571428571431</v>
      </c>
      <c r="AX8" s="23">
        <f t="shared" si="4"/>
        <v>10</v>
      </c>
      <c r="AY8" s="24">
        <f t="shared" si="5"/>
        <v>2</v>
      </c>
      <c r="AZ8" s="24">
        <f t="shared" si="6"/>
        <v>1</v>
      </c>
      <c r="BA8" s="24">
        <f t="shared" si="7"/>
        <v>2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62" t="s">
        <v>87</v>
      </c>
      <c r="C9" s="5">
        <v>3</v>
      </c>
      <c r="D9" s="66">
        <v>1</v>
      </c>
      <c r="E9" s="66" t="s">
        <v>19</v>
      </c>
      <c r="F9" s="68">
        <v>3</v>
      </c>
      <c r="G9" s="9">
        <v>3</v>
      </c>
      <c r="H9" s="10">
        <v>0</v>
      </c>
      <c r="I9" s="10" t="s">
        <v>19</v>
      </c>
      <c r="J9" s="11">
        <v>3</v>
      </c>
      <c r="K9" s="9">
        <v>0</v>
      </c>
      <c r="L9" s="10">
        <v>2</v>
      </c>
      <c r="M9" s="10" t="s">
        <v>23</v>
      </c>
      <c r="N9" s="11">
        <v>0</v>
      </c>
      <c r="O9" s="9">
        <v>1</v>
      </c>
      <c r="P9" s="10">
        <v>2</v>
      </c>
      <c r="Q9" s="10" t="s">
        <v>23</v>
      </c>
      <c r="R9" s="11">
        <v>1</v>
      </c>
      <c r="S9" s="9">
        <v>2</v>
      </c>
      <c r="T9" s="10">
        <v>1</v>
      </c>
      <c r="U9" s="10" t="s">
        <v>23</v>
      </c>
      <c r="V9" s="11">
        <v>2</v>
      </c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9</v>
      </c>
      <c r="AV9" s="21">
        <f t="shared" si="2"/>
        <v>6</v>
      </c>
      <c r="AW9" s="22">
        <f t="shared" si="3"/>
        <v>60</v>
      </c>
      <c r="AX9" s="23">
        <f t="shared" si="4"/>
        <v>9</v>
      </c>
      <c r="AY9" s="24">
        <f t="shared" si="5"/>
        <v>2</v>
      </c>
      <c r="AZ9" s="24">
        <f t="shared" si="6"/>
        <v>0</v>
      </c>
      <c r="BA9" s="24">
        <f t="shared" si="7"/>
        <v>3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127</v>
      </c>
      <c r="C10" s="9"/>
      <c r="D10" s="10"/>
      <c r="E10" s="10"/>
      <c r="F10" s="11"/>
      <c r="G10" s="9">
        <v>0</v>
      </c>
      <c r="H10" s="10">
        <v>3</v>
      </c>
      <c r="I10" s="10" t="s">
        <v>51</v>
      </c>
      <c r="J10" s="11">
        <v>0</v>
      </c>
      <c r="K10" s="9">
        <v>2</v>
      </c>
      <c r="L10" s="10">
        <v>0</v>
      </c>
      <c r="M10" s="10" t="s">
        <v>19</v>
      </c>
      <c r="N10" s="11">
        <v>2</v>
      </c>
      <c r="O10" s="9">
        <v>3</v>
      </c>
      <c r="P10" s="10">
        <v>0</v>
      </c>
      <c r="Q10" s="10" t="s">
        <v>19</v>
      </c>
      <c r="R10" s="11">
        <v>3</v>
      </c>
      <c r="S10" s="9">
        <v>2</v>
      </c>
      <c r="T10" s="10">
        <v>0</v>
      </c>
      <c r="U10" s="10" t="s">
        <v>19</v>
      </c>
      <c r="V10" s="11">
        <v>2</v>
      </c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7</v>
      </c>
      <c r="AV10" s="21">
        <f t="shared" si="2"/>
        <v>3</v>
      </c>
      <c r="AW10" s="22">
        <f t="shared" si="3"/>
        <v>70</v>
      </c>
      <c r="AX10" s="23">
        <f t="shared" si="4"/>
        <v>7</v>
      </c>
      <c r="AY10" s="24">
        <f t="shared" si="5"/>
        <v>3</v>
      </c>
      <c r="AZ10" s="24">
        <f t="shared" si="6"/>
        <v>0</v>
      </c>
      <c r="BA10" s="24">
        <f t="shared" si="7"/>
        <v>0</v>
      </c>
      <c r="BB10" s="25">
        <f t="shared" si="8"/>
        <v>1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64" t="s">
        <v>273</v>
      </c>
      <c r="C11" s="63"/>
      <c r="D11" s="65"/>
      <c r="E11" s="65"/>
      <c r="F11" s="67"/>
      <c r="G11" s="63"/>
      <c r="H11" s="65"/>
      <c r="I11" s="65"/>
      <c r="J11" s="11"/>
      <c r="K11" s="9"/>
      <c r="L11" s="10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>
        <v>3</v>
      </c>
      <c r="X11" s="10">
        <v>0</v>
      </c>
      <c r="Y11" s="10" t="s">
        <v>19</v>
      </c>
      <c r="Z11" s="11">
        <v>4</v>
      </c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3</v>
      </c>
      <c r="AV11" s="21">
        <f t="shared" si="2"/>
        <v>0</v>
      </c>
      <c r="AW11" s="22">
        <f t="shared" si="3"/>
        <v>100</v>
      </c>
      <c r="AX11" s="23">
        <f t="shared" si="4"/>
        <v>4</v>
      </c>
      <c r="AY11" s="24">
        <f t="shared" si="5"/>
        <v>1</v>
      </c>
      <c r="AZ11" s="24">
        <f t="shared" si="6"/>
        <v>0</v>
      </c>
      <c r="BA11" s="24">
        <f t="shared" si="7"/>
        <v>0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164</v>
      </c>
      <c r="C12" s="9"/>
      <c r="D12" s="10"/>
      <c r="E12" s="10"/>
      <c r="F12" s="11"/>
      <c r="G12" s="9"/>
      <c r="H12" s="10"/>
      <c r="I12" s="10"/>
      <c r="J12" s="11"/>
      <c r="K12" s="9">
        <v>0</v>
      </c>
      <c r="L12" s="10">
        <v>3</v>
      </c>
      <c r="M12" s="10" t="s">
        <v>51</v>
      </c>
      <c r="N12" s="11">
        <v>0</v>
      </c>
      <c r="O12" s="9">
        <v>2</v>
      </c>
      <c r="P12" s="10">
        <v>1</v>
      </c>
      <c r="Q12" s="10" t="s">
        <v>20</v>
      </c>
      <c r="R12" s="11">
        <v>2</v>
      </c>
      <c r="S12" s="9">
        <v>2</v>
      </c>
      <c r="T12" s="10">
        <v>0</v>
      </c>
      <c r="U12" s="10" t="s">
        <v>19</v>
      </c>
      <c r="V12" s="11">
        <v>2</v>
      </c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4</v>
      </c>
      <c r="AV12" s="21">
        <f t="shared" si="2"/>
        <v>4</v>
      </c>
      <c r="AW12" s="22">
        <f t="shared" si="3"/>
        <v>50</v>
      </c>
      <c r="AX12" s="23">
        <f t="shared" si="4"/>
        <v>4</v>
      </c>
      <c r="AY12" s="24">
        <f t="shared" si="5"/>
        <v>1</v>
      </c>
      <c r="AZ12" s="24">
        <f t="shared" si="6"/>
        <v>1</v>
      </c>
      <c r="BA12" s="24">
        <f t="shared" si="7"/>
        <v>0</v>
      </c>
      <c r="BB12" s="25">
        <f t="shared" si="8"/>
        <v>1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177</v>
      </c>
      <c r="C13" s="9"/>
      <c r="D13" s="10"/>
      <c r="E13" s="10"/>
      <c r="F13" s="11"/>
      <c r="G13" s="9"/>
      <c r="H13" s="10"/>
      <c r="I13" s="10"/>
      <c r="J13" s="11"/>
      <c r="K13" s="9">
        <v>1</v>
      </c>
      <c r="L13" s="10">
        <v>1</v>
      </c>
      <c r="M13" s="10" t="s">
        <v>20</v>
      </c>
      <c r="N13" s="11">
        <v>1</v>
      </c>
      <c r="O13" s="9">
        <v>2</v>
      </c>
      <c r="P13" s="10">
        <v>1</v>
      </c>
      <c r="Q13" s="10" t="s">
        <v>20</v>
      </c>
      <c r="R13" s="11">
        <v>2</v>
      </c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3</v>
      </c>
      <c r="AV13" s="21">
        <f t="shared" si="2"/>
        <v>2</v>
      </c>
      <c r="AW13" s="22">
        <f t="shared" si="3"/>
        <v>60</v>
      </c>
      <c r="AX13" s="23">
        <f t="shared" si="4"/>
        <v>3</v>
      </c>
      <c r="AY13" s="24">
        <f t="shared" si="5"/>
        <v>0</v>
      </c>
      <c r="AZ13" s="24">
        <f t="shared" si="6"/>
        <v>2</v>
      </c>
      <c r="BA13" s="24">
        <f t="shared" si="7"/>
        <v>0</v>
      </c>
      <c r="BB13" s="25">
        <f t="shared" si="8"/>
        <v>0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125</v>
      </c>
      <c r="C14" s="9"/>
      <c r="D14" s="10"/>
      <c r="E14" s="10"/>
      <c r="F14" s="11"/>
      <c r="G14" s="9">
        <v>2</v>
      </c>
      <c r="H14" s="10">
        <v>1</v>
      </c>
      <c r="I14" s="10" t="s">
        <v>20</v>
      </c>
      <c r="J14" s="11">
        <v>2</v>
      </c>
      <c r="K14" s="9">
        <v>0</v>
      </c>
      <c r="L14" s="10">
        <v>2</v>
      </c>
      <c r="M14" s="10" t="s">
        <v>23</v>
      </c>
      <c r="N14" s="11">
        <v>0</v>
      </c>
      <c r="O14" s="9">
        <v>1</v>
      </c>
      <c r="P14" s="10">
        <v>1</v>
      </c>
      <c r="Q14" s="10" t="s">
        <v>20</v>
      </c>
      <c r="R14" s="11">
        <v>1</v>
      </c>
      <c r="S14" s="9">
        <v>0</v>
      </c>
      <c r="T14" s="10">
        <v>2</v>
      </c>
      <c r="U14" s="10" t="s">
        <v>23</v>
      </c>
      <c r="V14" s="11">
        <v>0</v>
      </c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3</v>
      </c>
      <c r="AV14" s="21">
        <f t="shared" si="2"/>
        <v>6</v>
      </c>
      <c r="AW14" s="22">
        <f t="shared" si="3"/>
        <v>33.333333333333329</v>
      </c>
      <c r="AX14" s="23">
        <f t="shared" si="4"/>
        <v>3</v>
      </c>
      <c r="AY14" s="24">
        <f t="shared" si="5"/>
        <v>0</v>
      </c>
      <c r="AZ14" s="24">
        <f t="shared" si="6"/>
        <v>2</v>
      </c>
      <c r="BA14" s="24">
        <f t="shared" si="7"/>
        <v>2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62" t="s">
        <v>56</v>
      </c>
      <c r="C15" s="5">
        <v>0</v>
      </c>
      <c r="D15" s="66">
        <v>3</v>
      </c>
      <c r="E15" s="66" t="s">
        <v>51</v>
      </c>
      <c r="F15" s="68">
        <v>0</v>
      </c>
      <c r="G15" s="66">
        <v>2</v>
      </c>
      <c r="H15" s="66">
        <v>1</v>
      </c>
      <c r="I15" s="66" t="s">
        <v>20</v>
      </c>
      <c r="J15" s="11">
        <v>2</v>
      </c>
      <c r="K15" s="9">
        <v>1</v>
      </c>
      <c r="L15" s="10">
        <v>2</v>
      </c>
      <c r="M15" s="10" t="s">
        <v>23</v>
      </c>
      <c r="N15" s="11">
        <v>1</v>
      </c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3</v>
      </c>
      <c r="AV15" s="21">
        <f t="shared" si="2"/>
        <v>6</v>
      </c>
      <c r="AW15" s="22">
        <f t="shared" si="3"/>
        <v>33.333333333333329</v>
      </c>
      <c r="AX15" s="23">
        <f t="shared" si="4"/>
        <v>3</v>
      </c>
      <c r="AY15" s="24">
        <f t="shared" si="5"/>
        <v>0</v>
      </c>
      <c r="AZ15" s="24">
        <f t="shared" si="6"/>
        <v>1</v>
      </c>
      <c r="BA15" s="24">
        <f t="shared" si="7"/>
        <v>1</v>
      </c>
      <c r="BB15" s="25">
        <f t="shared" si="8"/>
        <v>1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62" t="s">
        <v>40</v>
      </c>
      <c r="C16" s="5">
        <v>1</v>
      </c>
      <c r="D16" s="66">
        <v>1</v>
      </c>
      <c r="E16" s="66" t="s">
        <v>20</v>
      </c>
      <c r="F16" s="68">
        <v>1</v>
      </c>
      <c r="G16" s="66">
        <v>1</v>
      </c>
      <c r="H16" s="66">
        <v>2</v>
      </c>
      <c r="I16" s="66" t="s">
        <v>23</v>
      </c>
      <c r="J16" s="11">
        <v>1</v>
      </c>
      <c r="K16" s="9">
        <v>0</v>
      </c>
      <c r="L16" s="10">
        <v>2</v>
      </c>
      <c r="M16" s="10" t="s">
        <v>23</v>
      </c>
      <c r="N16" s="11">
        <v>0</v>
      </c>
      <c r="O16" s="9">
        <v>1</v>
      </c>
      <c r="P16" s="10">
        <v>2</v>
      </c>
      <c r="Q16" s="10" t="s">
        <v>23</v>
      </c>
      <c r="R16" s="11">
        <v>1</v>
      </c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3</v>
      </c>
      <c r="AV16" s="21">
        <f t="shared" si="2"/>
        <v>7</v>
      </c>
      <c r="AW16" s="22">
        <f t="shared" si="3"/>
        <v>30</v>
      </c>
      <c r="AX16" s="23">
        <f t="shared" si="4"/>
        <v>3</v>
      </c>
      <c r="AY16" s="24">
        <f t="shared" si="5"/>
        <v>0</v>
      </c>
      <c r="AZ16" s="24">
        <f t="shared" si="6"/>
        <v>1</v>
      </c>
      <c r="BA16" s="24">
        <f t="shared" si="7"/>
        <v>3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64" t="s">
        <v>183</v>
      </c>
      <c r="C17" s="63"/>
      <c r="D17" s="65"/>
      <c r="E17" s="65"/>
      <c r="F17" s="67"/>
      <c r="G17" s="63"/>
      <c r="H17" s="65"/>
      <c r="I17" s="65"/>
      <c r="J17" s="11"/>
      <c r="K17" s="9">
        <v>2</v>
      </c>
      <c r="L17" s="10">
        <v>0</v>
      </c>
      <c r="M17" s="10" t="s">
        <v>19</v>
      </c>
      <c r="N17" s="11">
        <v>2</v>
      </c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2</v>
      </c>
      <c r="AV17" s="21">
        <f t="shared" si="2"/>
        <v>0</v>
      </c>
      <c r="AW17" s="22">
        <f t="shared" si="3"/>
        <v>100</v>
      </c>
      <c r="AX17" s="23">
        <f t="shared" si="4"/>
        <v>2</v>
      </c>
      <c r="AY17" s="24">
        <f t="shared" si="5"/>
        <v>1</v>
      </c>
      <c r="AZ17" s="24">
        <f t="shared" si="6"/>
        <v>0</v>
      </c>
      <c r="BA17" s="24">
        <f t="shared" si="7"/>
        <v>0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64" t="s">
        <v>55</v>
      </c>
      <c r="C18" s="63">
        <v>2</v>
      </c>
      <c r="D18" s="65">
        <v>1</v>
      </c>
      <c r="E18" s="65" t="s">
        <v>20</v>
      </c>
      <c r="F18" s="67">
        <v>2</v>
      </c>
      <c r="G18" s="63"/>
      <c r="H18" s="65"/>
      <c r="I18" s="65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2</v>
      </c>
      <c r="AV18" s="21">
        <f t="shared" si="2"/>
        <v>1</v>
      </c>
      <c r="AW18" s="22">
        <f t="shared" si="3"/>
        <v>66.666666666666657</v>
      </c>
      <c r="AX18" s="23">
        <f t="shared" si="4"/>
        <v>2</v>
      </c>
      <c r="AY18" s="24">
        <f t="shared" si="5"/>
        <v>0</v>
      </c>
      <c r="AZ18" s="24">
        <f t="shared" si="6"/>
        <v>1</v>
      </c>
      <c r="BA18" s="24">
        <f t="shared" si="7"/>
        <v>0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151</v>
      </c>
      <c r="C19" s="9"/>
      <c r="D19" s="10"/>
      <c r="E19" s="10"/>
      <c r="F19" s="11"/>
      <c r="G19" s="9">
        <v>2</v>
      </c>
      <c r="H19" s="10">
        <v>1</v>
      </c>
      <c r="I19" s="10" t="s">
        <v>23</v>
      </c>
      <c r="J19" s="11">
        <v>2</v>
      </c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2</v>
      </c>
      <c r="AV19" s="21">
        <f t="shared" si="2"/>
        <v>1</v>
      </c>
      <c r="AW19" s="22">
        <f t="shared" si="3"/>
        <v>66.666666666666657</v>
      </c>
      <c r="AX19" s="23">
        <f t="shared" si="4"/>
        <v>2</v>
      </c>
      <c r="AY19" s="24">
        <f t="shared" si="5"/>
        <v>0</v>
      </c>
      <c r="AZ19" s="24">
        <f t="shared" si="6"/>
        <v>0</v>
      </c>
      <c r="BA19" s="24">
        <f t="shared" si="7"/>
        <v>1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64" t="s">
        <v>274</v>
      </c>
      <c r="C20" s="63"/>
      <c r="D20" s="65"/>
      <c r="E20" s="65"/>
      <c r="F20" s="67"/>
      <c r="G20" s="63"/>
      <c r="H20" s="65"/>
      <c r="I20" s="65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>
        <v>1</v>
      </c>
      <c r="X20" s="10">
        <v>2</v>
      </c>
      <c r="Y20" s="10" t="s">
        <v>20</v>
      </c>
      <c r="Z20" s="11">
        <v>2</v>
      </c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1</v>
      </c>
      <c r="AV20" s="21">
        <f t="shared" si="2"/>
        <v>2</v>
      </c>
      <c r="AW20" s="22">
        <f t="shared" si="3"/>
        <v>33.333333333333329</v>
      </c>
      <c r="AX20" s="23">
        <f t="shared" si="4"/>
        <v>2</v>
      </c>
      <c r="AY20" s="24">
        <f t="shared" si="5"/>
        <v>0</v>
      </c>
      <c r="AZ20" s="24">
        <f t="shared" si="6"/>
        <v>1</v>
      </c>
      <c r="BA20" s="24">
        <f t="shared" si="7"/>
        <v>0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64" t="s">
        <v>277</v>
      </c>
      <c r="C21" s="63"/>
      <c r="D21" s="65"/>
      <c r="E21" s="65"/>
      <c r="F21" s="67"/>
      <c r="G21" s="63"/>
      <c r="H21" s="65"/>
      <c r="I21" s="65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>
        <v>1</v>
      </c>
      <c r="X21" s="10">
        <v>2</v>
      </c>
      <c r="Y21" s="10" t="s">
        <v>23</v>
      </c>
      <c r="Z21" s="11">
        <v>2</v>
      </c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1</v>
      </c>
      <c r="AV21" s="21">
        <f t="shared" si="2"/>
        <v>2</v>
      </c>
      <c r="AW21" s="22">
        <f t="shared" si="3"/>
        <v>33.333333333333329</v>
      </c>
      <c r="AX21" s="23">
        <f t="shared" si="4"/>
        <v>2</v>
      </c>
      <c r="AY21" s="24">
        <f t="shared" si="5"/>
        <v>0</v>
      </c>
      <c r="AZ21" s="24">
        <f t="shared" si="6"/>
        <v>0</v>
      </c>
      <c r="BA21" s="24">
        <f t="shared" si="7"/>
        <v>1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64" t="s">
        <v>92</v>
      </c>
      <c r="C22" s="63">
        <v>1</v>
      </c>
      <c r="D22" s="65">
        <v>3</v>
      </c>
      <c r="E22" s="65" t="s">
        <v>51</v>
      </c>
      <c r="F22" s="67">
        <v>1</v>
      </c>
      <c r="G22" s="63"/>
      <c r="H22" s="65"/>
      <c r="I22" s="65"/>
      <c r="J22" s="11"/>
      <c r="K22" s="9"/>
      <c r="L22" s="10"/>
      <c r="M22" s="10"/>
      <c r="N22" s="11"/>
      <c r="O22" s="9">
        <v>1</v>
      </c>
      <c r="P22" s="10">
        <v>2</v>
      </c>
      <c r="Q22" s="10" t="s">
        <v>23</v>
      </c>
      <c r="R22" s="11">
        <v>1</v>
      </c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2</v>
      </c>
      <c r="AV22" s="21">
        <f t="shared" si="2"/>
        <v>5</v>
      </c>
      <c r="AW22" s="22">
        <f t="shared" si="3"/>
        <v>28.571428571428569</v>
      </c>
      <c r="AX22" s="23">
        <f t="shared" si="4"/>
        <v>2</v>
      </c>
      <c r="AY22" s="24">
        <f t="shared" si="5"/>
        <v>0</v>
      </c>
      <c r="AZ22" s="24">
        <f t="shared" si="6"/>
        <v>0</v>
      </c>
      <c r="BA22" s="24">
        <f t="shared" si="7"/>
        <v>1</v>
      </c>
      <c r="BB22" s="25">
        <f t="shared" si="8"/>
        <v>1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182</v>
      </c>
      <c r="C23" s="9"/>
      <c r="D23" s="10"/>
      <c r="E23" s="10"/>
      <c r="F23" s="11"/>
      <c r="G23" s="9"/>
      <c r="H23" s="10"/>
      <c r="I23" s="10"/>
      <c r="J23" s="11"/>
      <c r="K23" s="12">
        <v>0</v>
      </c>
      <c r="L23" s="10">
        <v>2</v>
      </c>
      <c r="M23" s="10" t="s">
        <v>23</v>
      </c>
      <c r="N23" s="13">
        <v>0</v>
      </c>
      <c r="O23" s="9">
        <v>1</v>
      </c>
      <c r="P23" s="10">
        <v>2</v>
      </c>
      <c r="Q23" s="10" t="s">
        <v>23</v>
      </c>
      <c r="R23" s="11">
        <v>1</v>
      </c>
      <c r="S23" s="12">
        <v>1</v>
      </c>
      <c r="T23" s="10">
        <v>1</v>
      </c>
      <c r="U23" s="10" t="s">
        <v>20</v>
      </c>
      <c r="V23" s="14">
        <v>1</v>
      </c>
      <c r="W23" s="9"/>
      <c r="X23" s="10"/>
      <c r="Y23" s="10"/>
      <c r="Z23" s="11"/>
      <c r="AA23" s="9"/>
      <c r="AB23" s="10"/>
      <c r="AC23" s="10"/>
      <c r="AD23" s="11"/>
      <c r="AE23" s="10"/>
      <c r="AF23" s="10"/>
      <c r="AG23" s="10"/>
      <c r="AH23" s="13"/>
      <c r="AI23" s="9"/>
      <c r="AJ23" s="10"/>
      <c r="AK23" s="10"/>
      <c r="AL23" s="13"/>
      <c r="AM23" s="9"/>
      <c r="AN23" s="10"/>
      <c r="AO23" s="10"/>
      <c r="AP23" s="14"/>
      <c r="AQ23" s="9"/>
      <c r="AR23" s="10"/>
      <c r="AS23" s="10"/>
      <c r="AT23" s="14"/>
      <c r="AU23" s="20">
        <f t="shared" si="1"/>
        <v>2</v>
      </c>
      <c r="AV23" s="21">
        <f t="shared" si="2"/>
        <v>5</v>
      </c>
      <c r="AW23" s="22">
        <f t="shared" si="3"/>
        <v>28.571428571428569</v>
      </c>
      <c r="AX23" s="23">
        <f t="shared" si="4"/>
        <v>2</v>
      </c>
      <c r="AY23" s="38">
        <f t="shared" si="5"/>
        <v>0</v>
      </c>
      <c r="AZ23" s="38">
        <f t="shared" si="6"/>
        <v>1</v>
      </c>
      <c r="BA23" s="38">
        <f t="shared" si="7"/>
        <v>2</v>
      </c>
      <c r="BB23" s="39">
        <f t="shared" si="8"/>
        <v>0</v>
      </c>
      <c r="BC23" s="40">
        <f t="shared" si="9"/>
        <v>0</v>
      </c>
    </row>
    <row r="24" spans="1:55" ht="20" customHeight="1" x14ac:dyDescent="0.2">
      <c r="A24" s="28">
        <f t="shared" si="0"/>
        <v>20</v>
      </c>
      <c r="B24" s="64" t="s">
        <v>176</v>
      </c>
      <c r="C24" s="63"/>
      <c r="D24" s="65"/>
      <c r="E24" s="65"/>
      <c r="F24" s="67"/>
      <c r="G24" s="63"/>
      <c r="H24" s="65"/>
      <c r="I24" s="65"/>
      <c r="J24" s="11"/>
      <c r="K24" s="12">
        <v>1</v>
      </c>
      <c r="L24" s="10">
        <v>1</v>
      </c>
      <c r="M24" s="10" t="s">
        <v>20</v>
      </c>
      <c r="N24" s="13">
        <v>1</v>
      </c>
      <c r="O24" s="9"/>
      <c r="P24" s="10"/>
      <c r="Q24" s="10"/>
      <c r="R24" s="11"/>
      <c r="S24" s="12"/>
      <c r="T24" s="10"/>
      <c r="U24" s="10"/>
      <c r="V24" s="14"/>
      <c r="W24" s="9"/>
      <c r="X24" s="10"/>
      <c r="Y24" s="10"/>
      <c r="Z24" s="11"/>
      <c r="AA24" s="9"/>
      <c r="AB24" s="10"/>
      <c r="AC24" s="10"/>
      <c r="AD24" s="11"/>
      <c r="AE24" s="10"/>
      <c r="AF24" s="10"/>
      <c r="AG24" s="10"/>
      <c r="AH24" s="13"/>
      <c r="AI24" s="9"/>
      <c r="AJ24" s="10"/>
      <c r="AK24" s="10"/>
      <c r="AL24" s="13"/>
      <c r="AM24" s="9"/>
      <c r="AN24" s="10"/>
      <c r="AO24" s="10"/>
      <c r="AP24" s="14"/>
      <c r="AQ24" s="9"/>
      <c r="AR24" s="10"/>
      <c r="AS24" s="10"/>
      <c r="AT24" s="14"/>
      <c r="AU24" s="20">
        <f t="shared" si="1"/>
        <v>1</v>
      </c>
      <c r="AV24" s="21">
        <f t="shared" si="2"/>
        <v>1</v>
      </c>
      <c r="AW24" s="22">
        <f t="shared" si="3"/>
        <v>50</v>
      </c>
      <c r="AX24" s="23">
        <f t="shared" si="4"/>
        <v>1</v>
      </c>
      <c r="AY24" s="38">
        <f t="shared" si="5"/>
        <v>0</v>
      </c>
      <c r="AZ24" s="38">
        <f t="shared" si="6"/>
        <v>1</v>
      </c>
      <c r="BA24" s="38">
        <f t="shared" si="7"/>
        <v>0</v>
      </c>
      <c r="BB24" s="39">
        <f t="shared" si="8"/>
        <v>0</v>
      </c>
      <c r="BC24" s="40">
        <f t="shared" si="9"/>
        <v>0</v>
      </c>
    </row>
    <row r="25" spans="1:55" ht="20" customHeight="1" x14ac:dyDescent="0.2">
      <c r="A25" s="28">
        <f t="shared" si="0"/>
        <v>21</v>
      </c>
      <c r="B25" s="70" t="s">
        <v>184</v>
      </c>
      <c r="C25" s="71"/>
      <c r="D25" s="72"/>
      <c r="E25" s="72"/>
      <c r="F25" s="73"/>
      <c r="G25" s="71"/>
      <c r="H25" s="72"/>
      <c r="I25" s="72"/>
      <c r="J25" s="36"/>
      <c r="K25" s="34">
        <v>1</v>
      </c>
      <c r="L25" s="35">
        <v>1</v>
      </c>
      <c r="M25" s="35" t="s">
        <v>20</v>
      </c>
      <c r="N25" s="36">
        <v>1</v>
      </c>
      <c r="O25" s="34"/>
      <c r="P25" s="35"/>
      <c r="Q25" s="35"/>
      <c r="R25" s="36"/>
      <c r="S25" s="34"/>
      <c r="T25" s="35"/>
      <c r="U25" s="35"/>
      <c r="V25" s="36"/>
      <c r="W25" s="34"/>
      <c r="X25" s="35"/>
      <c r="Y25" s="35"/>
      <c r="Z25" s="36"/>
      <c r="AA25" s="34"/>
      <c r="AB25" s="35"/>
      <c r="AC25" s="35"/>
      <c r="AD25" s="36"/>
      <c r="AE25" s="34"/>
      <c r="AF25" s="35"/>
      <c r="AG25" s="35"/>
      <c r="AH25" s="37"/>
      <c r="AI25" s="34"/>
      <c r="AJ25" s="35"/>
      <c r="AK25" s="35"/>
      <c r="AL25" s="36"/>
      <c r="AM25" s="34"/>
      <c r="AN25" s="35"/>
      <c r="AO25" s="35"/>
      <c r="AP25" s="36"/>
      <c r="AQ25" s="34"/>
      <c r="AR25" s="35"/>
      <c r="AS25" s="35"/>
      <c r="AT25" s="36"/>
      <c r="AU25" s="56">
        <f t="shared" si="1"/>
        <v>1</v>
      </c>
      <c r="AV25" s="57">
        <f t="shared" si="2"/>
        <v>1</v>
      </c>
      <c r="AW25" s="22">
        <f t="shared" si="3"/>
        <v>50</v>
      </c>
      <c r="AX25" s="58">
        <f t="shared" si="4"/>
        <v>1</v>
      </c>
      <c r="AY25" s="59">
        <f t="shared" si="5"/>
        <v>0</v>
      </c>
      <c r="AZ25" s="59">
        <f t="shared" si="6"/>
        <v>1</v>
      </c>
      <c r="BA25" s="59">
        <f t="shared" si="7"/>
        <v>0</v>
      </c>
      <c r="BB25" s="60">
        <f t="shared" si="8"/>
        <v>0</v>
      </c>
      <c r="BC25" s="61">
        <f t="shared" si="9"/>
        <v>0</v>
      </c>
    </row>
    <row r="26" spans="1:55" ht="20" customHeight="1" x14ac:dyDescent="0.2">
      <c r="A26" s="28">
        <f t="shared" si="0"/>
        <v>22</v>
      </c>
      <c r="B26" s="30" t="s">
        <v>57</v>
      </c>
      <c r="C26" s="9">
        <v>1</v>
      </c>
      <c r="D26" s="10">
        <v>2</v>
      </c>
      <c r="E26" s="10" t="s">
        <v>23</v>
      </c>
      <c r="F26" s="11">
        <v>1</v>
      </c>
      <c r="G26" s="63"/>
      <c r="H26" s="65"/>
      <c r="I26" s="65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1</v>
      </c>
      <c r="AV26" s="21">
        <f t="shared" si="2"/>
        <v>2</v>
      </c>
      <c r="AW26" s="22">
        <f t="shared" si="3"/>
        <v>33.333333333333329</v>
      </c>
      <c r="AX26" s="23">
        <f t="shared" si="4"/>
        <v>1</v>
      </c>
      <c r="AY26" s="24">
        <f t="shared" si="5"/>
        <v>0</v>
      </c>
      <c r="AZ26" s="24">
        <f t="shared" si="6"/>
        <v>0</v>
      </c>
      <c r="BA26" s="24">
        <f t="shared" si="7"/>
        <v>1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64" t="s">
        <v>91</v>
      </c>
      <c r="C27" s="63">
        <v>1</v>
      </c>
      <c r="D27" s="65">
        <v>3</v>
      </c>
      <c r="E27" s="65" t="s">
        <v>51</v>
      </c>
      <c r="F27" s="67">
        <v>1</v>
      </c>
      <c r="G27" s="63"/>
      <c r="H27" s="74"/>
      <c r="I27" s="74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1</v>
      </c>
      <c r="AV27" s="21">
        <f t="shared" si="2"/>
        <v>3</v>
      </c>
      <c r="AW27" s="22">
        <f t="shared" si="3"/>
        <v>25</v>
      </c>
      <c r="AX27" s="23">
        <f t="shared" si="4"/>
        <v>1</v>
      </c>
      <c r="AY27" s="24">
        <f t="shared" si="5"/>
        <v>0</v>
      </c>
      <c r="AZ27" s="24">
        <f t="shared" si="6"/>
        <v>0</v>
      </c>
      <c r="BA27" s="24">
        <f t="shared" si="7"/>
        <v>0</v>
      </c>
      <c r="BB27" s="25">
        <f t="shared" si="8"/>
        <v>1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64" t="s">
        <v>148</v>
      </c>
      <c r="C28" s="63"/>
      <c r="D28" s="65"/>
      <c r="E28" s="65"/>
      <c r="F28" s="67"/>
      <c r="G28" s="63">
        <v>1</v>
      </c>
      <c r="H28" s="65">
        <v>2</v>
      </c>
      <c r="I28" s="65" t="s">
        <v>23</v>
      </c>
      <c r="J28" s="11">
        <v>1</v>
      </c>
      <c r="K28" s="9"/>
      <c r="L28" s="10"/>
      <c r="M28" s="10"/>
      <c r="N28" s="11"/>
      <c r="O28" s="9"/>
      <c r="P28" s="10"/>
      <c r="Q28" s="10"/>
      <c r="R28" s="11"/>
      <c r="S28" s="9">
        <v>0</v>
      </c>
      <c r="T28" s="10">
        <v>2</v>
      </c>
      <c r="U28" s="10" t="s">
        <v>23</v>
      </c>
      <c r="V28" s="11">
        <v>0</v>
      </c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1</v>
      </c>
      <c r="AV28" s="21">
        <f t="shared" si="2"/>
        <v>4</v>
      </c>
      <c r="AW28" s="22">
        <f t="shared" si="3"/>
        <v>20</v>
      </c>
      <c r="AX28" s="23">
        <f t="shared" si="4"/>
        <v>1</v>
      </c>
      <c r="AY28" s="24">
        <f t="shared" si="5"/>
        <v>0</v>
      </c>
      <c r="AZ28" s="24">
        <f t="shared" si="6"/>
        <v>0</v>
      </c>
      <c r="BA28" s="24">
        <f t="shared" si="7"/>
        <v>2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126</v>
      </c>
      <c r="C29" s="9"/>
      <c r="D29" s="10"/>
      <c r="E29" s="10"/>
      <c r="F29" s="11"/>
      <c r="G29" s="9">
        <v>0</v>
      </c>
      <c r="H29" s="10">
        <v>3</v>
      </c>
      <c r="I29" s="10" t="s">
        <v>51</v>
      </c>
      <c r="J29" s="11">
        <v>0</v>
      </c>
      <c r="K29" s="9">
        <v>1</v>
      </c>
      <c r="L29" s="10">
        <v>1</v>
      </c>
      <c r="M29" s="10" t="s">
        <v>20</v>
      </c>
      <c r="N29" s="11">
        <v>1</v>
      </c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1</v>
      </c>
      <c r="AV29" s="21">
        <f t="shared" si="2"/>
        <v>4</v>
      </c>
      <c r="AW29" s="22">
        <f t="shared" si="3"/>
        <v>20</v>
      </c>
      <c r="AX29" s="23">
        <f t="shared" si="4"/>
        <v>1</v>
      </c>
      <c r="AY29" s="24">
        <f t="shared" si="5"/>
        <v>0</v>
      </c>
      <c r="AZ29" s="24">
        <f t="shared" si="6"/>
        <v>1</v>
      </c>
      <c r="BA29" s="24">
        <f t="shared" si="7"/>
        <v>0</v>
      </c>
      <c r="BB29" s="25">
        <f t="shared" si="8"/>
        <v>1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64" t="s">
        <v>246</v>
      </c>
      <c r="C30" s="63"/>
      <c r="D30" s="65"/>
      <c r="E30" s="65"/>
      <c r="F30" s="67"/>
      <c r="G30" s="63"/>
      <c r="H30" s="65"/>
      <c r="I30" s="65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>
        <v>0</v>
      </c>
      <c r="X30" s="10">
        <v>2</v>
      </c>
      <c r="Y30" s="10" t="s">
        <v>23</v>
      </c>
      <c r="Z30" s="11">
        <v>1</v>
      </c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0</v>
      </c>
      <c r="AV30" s="21">
        <f t="shared" si="2"/>
        <v>2</v>
      </c>
      <c r="AW30" s="22">
        <f t="shared" si="3"/>
        <v>0</v>
      </c>
      <c r="AX30" s="23">
        <f t="shared" si="4"/>
        <v>1</v>
      </c>
      <c r="AY30" s="24">
        <f t="shared" si="5"/>
        <v>0</v>
      </c>
      <c r="AZ30" s="24">
        <f t="shared" si="6"/>
        <v>0</v>
      </c>
      <c r="BA30" s="24">
        <f t="shared" si="7"/>
        <v>1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278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>
        <v>0</v>
      </c>
      <c r="X31" s="10">
        <v>3</v>
      </c>
      <c r="Y31" s="10" t="s">
        <v>51</v>
      </c>
      <c r="Z31" s="11">
        <v>1</v>
      </c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0</v>
      </c>
      <c r="AV31" s="21">
        <f t="shared" si="2"/>
        <v>3</v>
      </c>
      <c r="AW31" s="22">
        <f t="shared" si="3"/>
        <v>0</v>
      </c>
      <c r="AX31" s="23">
        <f t="shared" si="4"/>
        <v>1</v>
      </c>
      <c r="AY31" s="24">
        <f t="shared" si="5"/>
        <v>0</v>
      </c>
      <c r="AZ31" s="24">
        <f t="shared" si="6"/>
        <v>0</v>
      </c>
      <c r="BA31" s="24">
        <f t="shared" si="7"/>
        <v>0</v>
      </c>
      <c r="BB31" s="25">
        <f t="shared" si="8"/>
        <v>1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 t="s">
        <v>147</v>
      </c>
      <c r="C32" s="9"/>
      <c r="D32" s="10"/>
      <c r="E32" s="10"/>
      <c r="F32" s="11"/>
      <c r="G32" s="9">
        <v>0</v>
      </c>
      <c r="H32" s="10">
        <v>3</v>
      </c>
      <c r="I32" s="10" t="s">
        <v>51</v>
      </c>
      <c r="J32" s="11">
        <v>0</v>
      </c>
      <c r="K32" s="9"/>
      <c r="L32" s="10"/>
      <c r="M32" s="10"/>
      <c r="N32" s="11"/>
      <c r="O32" s="9"/>
      <c r="P32" s="10"/>
      <c r="Q32" s="10"/>
      <c r="R32" s="11"/>
      <c r="S32" s="9">
        <v>0</v>
      </c>
      <c r="T32" s="10">
        <v>2</v>
      </c>
      <c r="U32" s="10" t="s">
        <v>23</v>
      </c>
      <c r="V32" s="11">
        <v>0</v>
      </c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0</v>
      </c>
      <c r="AV32" s="21">
        <f t="shared" si="2"/>
        <v>5</v>
      </c>
      <c r="AW32" s="22">
        <f t="shared" si="3"/>
        <v>0</v>
      </c>
      <c r="AX32" s="23">
        <f t="shared" si="4"/>
        <v>0</v>
      </c>
      <c r="AY32" s="24">
        <f t="shared" si="5"/>
        <v>0</v>
      </c>
      <c r="AZ32" s="24">
        <f t="shared" si="6"/>
        <v>0</v>
      </c>
      <c r="BA32" s="24">
        <f t="shared" si="7"/>
        <v>1</v>
      </c>
      <c r="BB32" s="25">
        <f t="shared" si="8"/>
        <v>1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149</v>
      </c>
      <c r="C33" s="9"/>
      <c r="D33" s="10"/>
      <c r="E33" s="10"/>
      <c r="F33" s="11"/>
      <c r="G33" s="9">
        <v>0</v>
      </c>
      <c r="H33" s="10">
        <v>3</v>
      </c>
      <c r="I33" s="10" t="s">
        <v>51</v>
      </c>
      <c r="J33" s="11">
        <v>0</v>
      </c>
      <c r="K33" s="9"/>
      <c r="L33" s="10"/>
      <c r="M33" s="10"/>
      <c r="N33" s="11"/>
      <c r="O33" s="9"/>
      <c r="P33" s="10"/>
      <c r="Q33" s="10"/>
      <c r="R33" s="11"/>
      <c r="S33" s="9">
        <v>0</v>
      </c>
      <c r="T33" s="10">
        <v>2</v>
      </c>
      <c r="U33" s="10" t="s">
        <v>23</v>
      </c>
      <c r="V33" s="11">
        <v>0</v>
      </c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0</v>
      </c>
      <c r="AV33" s="21">
        <f t="shared" si="2"/>
        <v>5</v>
      </c>
      <c r="AW33" s="22">
        <f t="shared" si="3"/>
        <v>0</v>
      </c>
      <c r="AX33" s="23">
        <f t="shared" si="4"/>
        <v>0</v>
      </c>
      <c r="AY33" s="24">
        <f t="shared" si="5"/>
        <v>0</v>
      </c>
      <c r="AZ33" s="24">
        <f t="shared" si="6"/>
        <v>0</v>
      </c>
      <c r="BA33" s="24">
        <f t="shared" si="7"/>
        <v>1</v>
      </c>
      <c r="BB33" s="25">
        <f t="shared" si="8"/>
        <v>1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70" t="s">
        <v>150</v>
      </c>
      <c r="C34" s="63"/>
      <c r="D34" s="65"/>
      <c r="E34" s="65"/>
      <c r="F34" s="67"/>
      <c r="G34" s="63">
        <v>0</v>
      </c>
      <c r="H34" s="65">
        <v>3</v>
      </c>
      <c r="I34" s="65" t="s">
        <v>51</v>
      </c>
      <c r="J34" s="11">
        <v>0</v>
      </c>
      <c r="K34" s="9"/>
      <c r="L34" s="10"/>
      <c r="M34" s="10"/>
      <c r="N34" s="11"/>
      <c r="O34" s="9">
        <v>0</v>
      </c>
      <c r="P34" s="10">
        <v>3</v>
      </c>
      <c r="Q34" s="10" t="s">
        <v>51</v>
      </c>
      <c r="R34" s="11">
        <v>0</v>
      </c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0</v>
      </c>
      <c r="AV34" s="21">
        <f t="shared" si="2"/>
        <v>6</v>
      </c>
      <c r="AW34" s="22">
        <f t="shared" si="3"/>
        <v>0</v>
      </c>
      <c r="AX34" s="23">
        <f t="shared" si="4"/>
        <v>0</v>
      </c>
      <c r="AY34" s="24">
        <f t="shared" si="5"/>
        <v>0</v>
      </c>
      <c r="AZ34" s="24">
        <f t="shared" si="6"/>
        <v>0</v>
      </c>
      <c r="BA34" s="24">
        <f t="shared" si="7"/>
        <v>0</v>
      </c>
      <c r="BB34" s="25">
        <f t="shared" si="8"/>
        <v>2</v>
      </c>
      <c r="BC34" s="26">
        <f t="shared" si="9"/>
        <v>0</v>
      </c>
    </row>
    <row r="35" spans="1:55" ht="20" customHeight="1" x14ac:dyDescent="0.2">
      <c r="A35" s="28">
        <f t="shared" si="0"/>
        <v>31</v>
      </c>
      <c r="B35" s="30" t="s">
        <v>39</v>
      </c>
      <c r="C35" s="9">
        <v>0</v>
      </c>
      <c r="D35" s="10">
        <v>2</v>
      </c>
      <c r="E35" s="10" t="s">
        <v>23</v>
      </c>
      <c r="F35" s="11">
        <v>0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0</v>
      </c>
      <c r="AV35" s="21">
        <f t="shared" si="2"/>
        <v>2</v>
      </c>
      <c r="AW35" s="22">
        <f t="shared" si="3"/>
        <v>0</v>
      </c>
      <c r="AX35" s="23">
        <f t="shared" si="4"/>
        <v>0</v>
      </c>
      <c r="AY35" s="24">
        <f t="shared" si="5"/>
        <v>0</v>
      </c>
      <c r="AZ35" s="24">
        <f t="shared" si="6"/>
        <v>0</v>
      </c>
      <c r="BA35" s="24">
        <f t="shared" si="7"/>
        <v>1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0"/>
        <v>32</v>
      </c>
      <c r="B36" s="30" t="s">
        <v>88</v>
      </c>
      <c r="C36" s="9">
        <v>0</v>
      </c>
      <c r="D36" s="10">
        <v>4</v>
      </c>
      <c r="E36" s="10" t="s">
        <v>89</v>
      </c>
      <c r="F36" s="11">
        <v>0</v>
      </c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0</v>
      </c>
      <c r="AV36" s="21">
        <f t="shared" si="2"/>
        <v>4</v>
      </c>
      <c r="AW36" s="22">
        <f t="shared" si="3"/>
        <v>0</v>
      </c>
      <c r="AX36" s="23">
        <f t="shared" si="4"/>
        <v>0</v>
      </c>
      <c r="AY36" s="24">
        <f t="shared" si="5"/>
        <v>0</v>
      </c>
      <c r="AZ36" s="24">
        <f t="shared" si="6"/>
        <v>0</v>
      </c>
      <c r="BA36" s="24">
        <f t="shared" si="7"/>
        <v>0</v>
      </c>
      <c r="BB36" s="25">
        <f t="shared" si="8"/>
        <v>0</v>
      </c>
      <c r="BC36" s="26">
        <f t="shared" si="9"/>
        <v>1</v>
      </c>
    </row>
    <row r="37" spans="1:55" ht="20" customHeight="1" x14ac:dyDescent="0.2">
      <c r="A37" s="28">
        <f t="shared" ref="A37:A56" si="10">1+A36</f>
        <v>33</v>
      </c>
      <c r="B37" s="30" t="s">
        <v>185</v>
      </c>
      <c r="C37" s="9"/>
      <c r="D37" s="10"/>
      <c r="E37" s="10"/>
      <c r="F37" s="11"/>
      <c r="G37" s="9"/>
      <c r="H37" s="10"/>
      <c r="I37" s="10"/>
      <c r="J37" s="11"/>
      <c r="K37" s="9">
        <v>0</v>
      </c>
      <c r="L37" s="10">
        <v>2</v>
      </c>
      <c r="M37" s="10" t="s">
        <v>23</v>
      </c>
      <c r="N37" s="11">
        <v>0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"/>
        <v>0</v>
      </c>
      <c r="AV37" s="21">
        <f t="shared" si="2"/>
        <v>2</v>
      </c>
      <c r="AW37" s="22">
        <f t="shared" si="3"/>
        <v>0</v>
      </c>
      <c r="AX37" s="23">
        <f t="shared" si="4"/>
        <v>0</v>
      </c>
      <c r="AY37" s="24">
        <f t="shared" si="5"/>
        <v>0</v>
      </c>
      <c r="AZ37" s="24">
        <f t="shared" si="6"/>
        <v>0</v>
      </c>
      <c r="BA37" s="24">
        <f t="shared" si="7"/>
        <v>1</v>
      </c>
      <c r="BB37" s="25">
        <f t="shared" si="8"/>
        <v>0</v>
      </c>
      <c r="BC37" s="26">
        <f t="shared" si="9"/>
        <v>0</v>
      </c>
    </row>
    <row r="38" spans="1:55" ht="20" customHeight="1" x14ac:dyDescent="0.2">
      <c r="A38" s="28">
        <f t="shared" si="10"/>
        <v>34</v>
      </c>
      <c r="B38" s="30" t="s">
        <v>194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>
        <v>0</v>
      </c>
      <c r="P38" s="10">
        <v>3</v>
      </c>
      <c r="Q38" s="10" t="s">
        <v>51</v>
      </c>
      <c r="R38" s="11">
        <v>0</v>
      </c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"/>
        <v>0</v>
      </c>
      <c r="AV38" s="21">
        <f t="shared" si="2"/>
        <v>3</v>
      </c>
      <c r="AW38" s="22">
        <f t="shared" si="3"/>
        <v>0</v>
      </c>
      <c r="AX38" s="23">
        <f t="shared" si="4"/>
        <v>0</v>
      </c>
      <c r="AY38" s="24">
        <f t="shared" si="5"/>
        <v>0</v>
      </c>
      <c r="AZ38" s="24">
        <f t="shared" si="6"/>
        <v>0</v>
      </c>
      <c r="BA38" s="24">
        <f t="shared" si="7"/>
        <v>0</v>
      </c>
      <c r="BB38" s="25">
        <f t="shared" si="8"/>
        <v>1</v>
      </c>
      <c r="BC38" s="26">
        <f t="shared" si="9"/>
        <v>0</v>
      </c>
    </row>
    <row r="39" spans="1:55" ht="20" customHeight="1" x14ac:dyDescent="0.2">
      <c r="A39" s="28">
        <f t="shared" si="10"/>
        <v>35</v>
      </c>
      <c r="B39" s="30" t="s">
        <v>196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>
        <v>0</v>
      </c>
      <c r="P39" s="10">
        <v>2</v>
      </c>
      <c r="Q39" s="10" t="s">
        <v>23</v>
      </c>
      <c r="R39" s="11">
        <v>0</v>
      </c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"/>
        <v>0</v>
      </c>
      <c r="AV39" s="21">
        <f t="shared" si="2"/>
        <v>2</v>
      </c>
      <c r="AW39" s="22">
        <f t="shared" si="3"/>
        <v>0</v>
      </c>
      <c r="AX39" s="23">
        <f t="shared" si="4"/>
        <v>0</v>
      </c>
      <c r="AY39" s="24">
        <f t="shared" si="5"/>
        <v>0</v>
      </c>
      <c r="AZ39" s="24">
        <f t="shared" si="6"/>
        <v>0</v>
      </c>
      <c r="BA39" s="24">
        <f t="shared" si="7"/>
        <v>1</v>
      </c>
      <c r="BB39" s="25">
        <f t="shared" si="8"/>
        <v>0</v>
      </c>
      <c r="BC39" s="26">
        <f t="shared" si="9"/>
        <v>0</v>
      </c>
    </row>
    <row r="40" spans="1:55" ht="20" customHeight="1" x14ac:dyDescent="0.2">
      <c r="A40" s="28">
        <f t="shared" si="10"/>
        <v>36</v>
      </c>
      <c r="B40" s="30" t="s">
        <v>212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>
        <v>0</v>
      </c>
      <c r="T40" s="10">
        <v>2</v>
      </c>
      <c r="U40" s="10" t="s">
        <v>23</v>
      </c>
      <c r="V40" s="11">
        <v>0</v>
      </c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"/>
        <v>0</v>
      </c>
      <c r="AV40" s="21">
        <f t="shared" si="2"/>
        <v>2</v>
      </c>
      <c r="AW40" s="22">
        <f t="shared" si="3"/>
        <v>0</v>
      </c>
      <c r="AX40" s="23">
        <f t="shared" si="4"/>
        <v>0</v>
      </c>
      <c r="AY40" s="24">
        <f t="shared" si="5"/>
        <v>0</v>
      </c>
      <c r="AZ40" s="24">
        <f t="shared" si="6"/>
        <v>0</v>
      </c>
      <c r="BA40" s="24">
        <f t="shared" si="7"/>
        <v>1</v>
      </c>
      <c r="BB40" s="25">
        <f t="shared" si="8"/>
        <v>0</v>
      </c>
      <c r="BC40" s="26">
        <f t="shared" si="9"/>
        <v>0</v>
      </c>
    </row>
    <row r="41" spans="1:55" ht="20" customHeight="1" x14ac:dyDescent="0.2">
      <c r="A41" s="28">
        <f t="shared" si="10"/>
        <v>37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ref="AU41:AU49" si="11">SUM(C41+G41+K41+O41+S41+W41+AA41+AE41+AI41+AM41+AQ41)</f>
        <v>0</v>
      </c>
      <c r="AV41" s="21">
        <f t="shared" ref="AV41:AV49" si="12">(D41+H41+L41+P41+T41+X41+AB41+AF41+AJ41+AN41+AR41)</f>
        <v>0</v>
      </c>
      <c r="AW41" s="22" t="e">
        <f t="shared" ref="AW41:AW49" si="13">(AU41/(AV41+AU41)*100)</f>
        <v>#DIV/0!</v>
      </c>
      <c r="AX41" s="23">
        <f t="shared" ref="AX41:AX49" si="14">(F41+J41+N41+R41+V41+Z41+AD41+AH41+AL41+AP41+AT41)</f>
        <v>0</v>
      </c>
      <c r="AY41" s="24">
        <f t="shared" ref="AY41:AY49" si="15">COUNTIF(C41:AT41,"1.m")</f>
        <v>0</v>
      </c>
      <c r="AZ41" s="24">
        <f t="shared" ref="AZ41:AZ49" si="16">COUNTIF(C41:AT41,"2.m")</f>
        <v>0</v>
      </c>
      <c r="BA41" s="24">
        <f t="shared" ref="BA41:BA49" si="17">COUNTIF(C41:AT41,"3.m")</f>
        <v>0</v>
      </c>
      <c r="BB41" s="25">
        <f t="shared" ref="BB41:BB49" si="18">COUNTIF(C41:AT41,"4.m")</f>
        <v>0</v>
      </c>
      <c r="BC41" s="26">
        <f t="shared" ref="BC41:BC49" si="19">COUNTIF(C41:AT41,"5.m")</f>
        <v>0</v>
      </c>
    </row>
    <row r="42" spans="1:55" ht="20" customHeight="1" x14ac:dyDescent="0.2">
      <c r="A42" s="28">
        <f t="shared" si="10"/>
        <v>38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0</v>
      </c>
      <c r="AV42" s="21">
        <f t="shared" si="12"/>
        <v>0</v>
      </c>
      <c r="AW42" s="22" t="e">
        <f t="shared" si="13"/>
        <v>#DIV/0!</v>
      </c>
      <c r="AX42" s="23">
        <f t="shared" si="14"/>
        <v>0</v>
      </c>
      <c r="AY42" s="24">
        <f t="shared" si="15"/>
        <v>0</v>
      </c>
      <c r="AZ42" s="24">
        <f t="shared" si="16"/>
        <v>0</v>
      </c>
      <c r="BA42" s="24">
        <f t="shared" si="17"/>
        <v>0</v>
      </c>
      <c r="BB42" s="25">
        <f t="shared" si="18"/>
        <v>0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64"/>
      <c r="C43" s="63"/>
      <c r="D43" s="65"/>
      <c r="E43" s="65"/>
      <c r="F43" s="67"/>
      <c r="G43" s="63"/>
      <c r="H43" s="65"/>
      <c r="I43" s="65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0</v>
      </c>
      <c r="AV43" s="21">
        <f t="shared" si="12"/>
        <v>0</v>
      </c>
      <c r="AW43" s="22" t="e">
        <f t="shared" si="13"/>
        <v>#DIV/0!</v>
      </c>
      <c r="AX43" s="23">
        <f t="shared" si="14"/>
        <v>0</v>
      </c>
      <c r="AY43" s="24">
        <f t="shared" si="15"/>
        <v>0</v>
      </c>
      <c r="AZ43" s="24">
        <f t="shared" si="16"/>
        <v>0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0</v>
      </c>
      <c r="AV44" s="21">
        <f t="shared" si="12"/>
        <v>0</v>
      </c>
      <c r="AW44" s="22" t="e">
        <f t="shared" si="13"/>
        <v>#DIV/0!</v>
      </c>
      <c r="AX44" s="23">
        <f t="shared" si="14"/>
        <v>0</v>
      </c>
      <c r="AY44" s="24">
        <f t="shared" si="15"/>
        <v>0</v>
      </c>
      <c r="AZ44" s="24">
        <f t="shared" si="16"/>
        <v>0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0</v>
      </c>
      <c r="AV45" s="21">
        <f t="shared" si="12"/>
        <v>0</v>
      </c>
      <c r="AW45" s="22" t="e">
        <f t="shared" si="13"/>
        <v>#DIV/0!</v>
      </c>
      <c r="AX45" s="23">
        <f t="shared" si="14"/>
        <v>0</v>
      </c>
      <c r="AY45" s="24">
        <f t="shared" si="15"/>
        <v>0</v>
      </c>
      <c r="AZ45" s="24">
        <f t="shared" si="16"/>
        <v>0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0</v>
      </c>
      <c r="AV46" s="21">
        <f t="shared" si="12"/>
        <v>0</v>
      </c>
      <c r="AW46" s="22" t="e">
        <f t="shared" si="13"/>
        <v>#DIV/0!</v>
      </c>
      <c r="AX46" s="23">
        <f t="shared" si="14"/>
        <v>0</v>
      </c>
      <c r="AY46" s="24">
        <f t="shared" si="15"/>
        <v>0</v>
      </c>
      <c r="AZ46" s="24">
        <f t="shared" si="16"/>
        <v>0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64"/>
      <c r="C47" s="63"/>
      <c r="D47" s="65"/>
      <c r="E47" s="65"/>
      <c r="F47" s="67"/>
      <c r="G47" s="63"/>
      <c r="H47" s="65"/>
      <c r="I47" s="65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0</v>
      </c>
      <c r="AV47" s="21">
        <f t="shared" si="12"/>
        <v>0</v>
      </c>
      <c r="AW47" s="22" t="e">
        <f t="shared" si="13"/>
        <v>#DIV/0!</v>
      </c>
      <c r="AX47" s="23">
        <f t="shared" si="14"/>
        <v>0</v>
      </c>
      <c r="AY47" s="24">
        <f t="shared" si="15"/>
        <v>0</v>
      </c>
      <c r="AZ47" s="24">
        <f t="shared" si="16"/>
        <v>0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64"/>
      <c r="C48" s="63"/>
      <c r="D48" s="65"/>
      <c r="E48" s="65"/>
      <c r="F48" s="67"/>
      <c r="G48" s="63"/>
      <c r="H48" s="65"/>
      <c r="I48" s="65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0</v>
      </c>
      <c r="AV49" s="21">
        <f t="shared" si="12"/>
        <v>0</v>
      </c>
      <c r="AW49" s="22" t="e">
        <f t="shared" si="13"/>
        <v>#DIV/0!</v>
      </c>
      <c r="AX49" s="23">
        <f t="shared" si="14"/>
        <v>0</v>
      </c>
      <c r="AY49" s="24">
        <f t="shared" si="15"/>
        <v>0</v>
      </c>
      <c r="AZ49" s="24">
        <f t="shared" si="16"/>
        <v>0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/>
      <c r="AV50" s="21"/>
      <c r="AW50" s="22"/>
      <c r="AX50" s="23"/>
      <c r="AY50" s="24"/>
      <c r="AZ50" s="24"/>
      <c r="BA50" s="24"/>
      <c r="BB50" s="25"/>
      <c r="BC50" s="26"/>
    </row>
    <row r="51" spans="1:55" ht="20" customHeight="1" x14ac:dyDescent="0.2">
      <c r="A51" s="28">
        <f t="shared" si="10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/>
      <c r="AV51" s="21"/>
      <c r="AW51" s="22"/>
      <c r="AX51" s="23"/>
      <c r="AY51" s="24"/>
      <c r="AZ51" s="24"/>
      <c r="BA51" s="24"/>
      <c r="BB51" s="25"/>
      <c r="BC51" s="26"/>
    </row>
    <row r="52" spans="1:55" ht="20" customHeight="1" x14ac:dyDescent="0.2">
      <c r="A52" s="28">
        <f t="shared" si="10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/>
      <c r="AV52" s="21"/>
      <c r="AW52" s="22"/>
      <c r="AX52" s="23"/>
      <c r="AY52" s="24"/>
      <c r="AZ52" s="24"/>
      <c r="BA52" s="24"/>
      <c r="BB52" s="25"/>
      <c r="BC52" s="26"/>
    </row>
    <row r="53" spans="1:55" ht="20" customHeight="1" x14ac:dyDescent="0.2">
      <c r="A53" s="28">
        <f t="shared" si="10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/>
      <c r="AV53" s="21"/>
      <c r="AW53" s="22"/>
      <c r="AX53" s="23"/>
      <c r="AY53" s="24"/>
      <c r="AZ53" s="24"/>
      <c r="BA53" s="24"/>
      <c r="BB53" s="25"/>
      <c r="BC53" s="26"/>
    </row>
    <row r="54" spans="1:55" x14ac:dyDescent="0.2">
      <c r="A54" s="28">
        <f t="shared" si="10"/>
        <v>50</v>
      </c>
      <c r="B54" s="64"/>
      <c r="C54" s="63"/>
      <c r="D54" s="65"/>
      <c r="E54" s="65"/>
      <c r="F54" s="67"/>
      <c r="G54" s="63"/>
      <c r="H54" s="65"/>
      <c r="I54" s="65"/>
      <c r="J54" s="11"/>
      <c r="K54" s="12"/>
      <c r="L54" s="10"/>
      <c r="M54" s="10"/>
      <c r="N54" s="13"/>
      <c r="O54" s="9"/>
      <c r="P54" s="10"/>
      <c r="Q54" s="10"/>
      <c r="R54" s="11"/>
      <c r="S54" s="12"/>
      <c r="T54" s="10"/>
      <c r="U54" s="10"/>
      <c r="V54" s="14"/>
      <c r="W54" s="9"/>
      <c r="X54" s="10"/>
      <c r="Y54" s="10"/>
      <c r="Z54" s="11"/>
      <c r="AA54" s="9"/>
      <c r="AB54" s="10"/>
      <c r="AC54" s="10"/>
      <c r="AD54" s="11"/>
      <c r="AE54" s="10"/>
      <c r="AF54" s="10"/>
      <c r="AG54" s="10"/>
      <c r="AH54" s="13"/>
      <c r="AI54" s="9"/>
      <c r="AJ54" s="10"/>
      <c r="AK54" s="10"/>
      <c r="AL54" s="13"/>
      <c r="AM54" s="9"/>
      <c r="AN54" s="10"/>
      <c r="AO54" s="10"/>
      <c r="AP54" s="14"/>
      <c r="AQ54" s="9"/>
      <c r="AR54" s="10"/>
      <c r="AS54" s="10"/>
      <c r="AT54" s="14"/>
      <c r="AU54" s="20"/>
      <c r="AV54" s="21"/>
      <c r="AW54" s="22"/>
      <c r="AX54" s="23"/>
      <c r="AY54" s="38"/>
      <c r="AZ54" s="38"/>
      <c r="BA54" s="38"/>
      <c r="BB54" s="39"/>
      <c r="BC54" s="40"/>
    </row>
    <row r="55" spans="1:55" x14ac:dyDescent="0.2">
      <c r="A55" s="28">
        <f t="shared" si="10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12"/>
      <c r="L55" s="10"/>
      <c r="M55" s="10"/>
      <c r="N55" s="13"/>
      <c r="O55" s="9"/>
      <c r="P55" s="10"/>
      <c r="Q55" s="10"/>
      <c r="R55" s="11"/>
      <c r="S55" s="12"/>
      <c r="T55" s="10"/>
      <c r="U55" s="10"/>
      <c r="V55" s="14"/>
      <c r="W55" s="9"/>
      <c r="X55" s="10"/>
      <c r="Y55" s="10"/>
      <c r="Z55" s="11"/>
      <c r="AA55" s="9"/>
      <c r="AB55" s="10"/>
      <c r="AC55" s="10"/>
      <c r="AD55" s="11"/>
      <c r="AE55" s="10"/>
      <c r="AF55" s="10"/>
      <c r="AG55" s="10"/>
      <c r="AH55" s="13"/>
      <c r="AI55" s="9"/>
      <c r="AJ55" s="10"/>
      <c r="AK55" s="10"/>
      <c r="AL55" s="13"/>
      <c r="AM55" s="9"/>
      <c r="AN55" s="10"/>
      <c r="AO55" s="10"/>
      <c r="AP55" s="14"/>
      <c r="AQ55" s="9"/>
      <c r="AR55" s="10"/>
      <c r="AS55" s="10"/>
      <c r="AT55" s="14"/>
      <c r="AU55" s="20"/>
      <c r="AV55" s="21"/>
      <c r="AW55" s="22"/>
      <c r="AX55" s="23"/>
      <c r="AY55" s="38"/>
      <c r="AZ55" s="38"/>
      <c r="BA55" s="38"/>
      <c r="BB55" s="39"/>
      <c r="BC55" s="40"/>
    </row>
    <row r="56" spans="1:55" x14ac:dyDescent="0.2">
      <c r="A56" s="28">
        <f t="shared" si="10"/>
        <v>52</v>
      </c>
      <c r="B56" s="55"/>
      <c r="C56" s="34"/>
      <c r="D56" s="35"/>
      <c r="E56" s="35"/>
      <c r="F56" s="36"/>
      <c r="G56" s="34"/>
      <c r="H56" s="35"/>
      <c r="I56" s="35"/>
      <c r="J56" s="36"/>
      <c r="K56" s="34"/>
      <c r="L56" s="35"/>
      <c r="M56" s="35"/>
      <c r="N56" s="36"/>
      <c r="O56" s="34"/>
      <c r="P56" s="35"/>
      <c r="Q56" s="35"/>
      <c r="R56" s="36"/>
      <c r="S56" s="34"/>
      <c r="T56" s="35"/>
      <c r="U56" s="35"/>
      <c r="V56" s="36"/>
      <c r="W56" s="34"/>
      <c r="X56" s="35"/>
      <c r="Y56" s="35"/>
      <c r="Z56" s="36"/>
      <c r="AA56" s="34"/>
      <c r="AB56" s="35"/>
      <c r="AC56" s="35"/>
      <c r="AD56" s="36"/>
      <c r="AE56" s="34"/>
      <c r="AF56" s="35"/>
      <c r="AG56" s="35"/>
      <c r="AH56" s="37"/>
      <c r="AI56" s="34"/>
      <c r="AJ56" s="35"/>
      <c r="AK56" s="35"/>
      <c r="AL56" s="36"/>
      <c r="AM56" s="34"/>
      <c r="AN56" s="35"/>
      <c r="AO56" s="35"/>
      <c r="AP56" s="36"/>
      <c r="AQ56" s="34"/>
      <c r="AR56" s="35"/>
      <c r="AS56" s="35"/>
      <c r="AT56" s="36"/>
      <c r="AU56" s="56"/>
      <c r="AV56" s="57"/>
      <c r="AW56" s="22"/>
      <c r="AX56" s="58"/>
      <c r="AY56" s="59"/>
      <c r="AZ56" s="59"/>
      <c r="BA56" s="59"/>
      <c r="BB56" s="60"/>
      <c r="BC56" s="61"/>
    </row>
  </sheetData>
  <sheetProtection algorithmName="SHA-512" hashValue="RZhfTQuJIOp0AfEZPy7/odBwkGbc9uoFJvUXg2f+cCn9I7CqyfUbnfq7IaLMFo8H5GBTj+4ddplzS7xl9cxHqQ==" saltValue="Rvry8LHNOU9Ph+5NBBUsQA==" spinCount="100000" sheet="1" objects="1" scenarios="1"/>
  <sortState xmlns:xlrd2="http://schemas.microsoft.com/office/spreadsheetml/2017/richdata2" ref="B7:BC40">
    <sortCondition descending="1" ref="AX5:AX40"/>
    <sortCondition descending="1" ref="AW5:AW40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C3:F3"/>
    <mergeCell ref="G3:J3"/>
    <mergeCell ref="K3:N3"/>
    <mergeCell ref="O3:R3"/>
    <mergeCell ref="S3:V3"/>
    <mergeCell ref="AE2:AH2"/>
    <mergeCell ref="AI2:AL2"/>
    <mergeCell ref="AM2:AP2"/>
    <mergeCell ref="AQ2:AT2"/>
    <mergeCell ref="AU2:BC2"/>
    <mergeCell ref="AU3:BC3"/>
    <mergeCell ref="AQ3:AT3"/>
    <mergeCell ref="W3:Z3"/>
    <mergeCell ref="AA3:AD3"/>
    <mergeCell ref="AE3:AH3"/>
    <mergeCell ref="AI3:AL3"/>
    <mergeCell ref="AM3:AP3"/>
  </mergeCells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9"/>
  <sheetViews>
    <sheetView zoomScaleNormal="120" workbookViewId="0">
      <pane xSplit="2" ySplit="4" topLeftCell="Q6" activePane="bottomRight" state="frozen"/>
      <selection pane="topRight"/>
      <selection pane="bottomLeft"/>
      <selection pane="bottomRight" activeCell="B23" sqref="B23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49" width="5.5" customWidth="1"/>
    <col min="50" max="50" width="4.83203125" customWidth="1"/>
    <col min="51" max="55" width="4.6640625" customWidth="1"/>
  </cols>
  <sheetData>
    <row r="1" spans="1:55" ht="113.75" customHeight="1" thickTop="1" thickBot="1" x14ac:dyDescent="0.25">
      <c r="A1" s="99"/>
      <c r="B1" s="102" t="s">
        <v>107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4"/>
      <c r="BB1" s="104"/>
      <c r="BC1" s="105"/>
    </row>
    <row r="2" spans="1:55" ht="17.25" customHeight="1" thickTop="1" x14ac:dyDescent="0.2">
      <c r="A2" s="100"/>
      <c r="B2" s="106" t="s">
        <v>14</v>
      </c>
      <c r="C2" s="109">
        <v>45312</v>
      </c>
      <c r="D2" s="110"/>
      <c r="E2" s="110"/>
      <c r="F2" s="111"/>
      <c r="G2" s="112">
        <v>45354</v>
      </c>
      <c r="H2" s="113"/>
      <c r="I2" s="113"/>
      <c r="J2" s="114"/>
      <c r="K2" s="112">
        <v>45396</v>
      </c>
      <c r="L2" s="113"/>
      <c r="M2" s="113"/>
      <c r="N2" s="114"/>
      <c r="O2" s="112">
        <v>45417</v>
      </c>
      <c r="P2" s="113"/>
      <c r="Q2" s="113"/>
      <c r="R2" s="114"/>
      <c r="S2" s="112">
        <v>45452</v>
      </c>
      <c r="T2" s="113"/>
      <c r="U2" s="113"/>
      <c r="V2" s="114"/>
      <c r="W2" s="112">
        <v>45478</v>
      </c>
      <c r="X2" s="113"/>
      <c r="Y2" s="113"/>
      <c r="Z2" s="114"/>
      <c r="AA2" s="112"/>
      <c r="AB2" s="113"/>
      <c r="AC2" s="113"/>
      <c r="AD2" s="114"/>
      <c r="AE2" s="112"/>
      <c r="AF2" s="113"/>
      <c r="AG2" s="113"/>
      <c r="AH2" s="114"/>
      <c r="AI2" s="87"/>
      <c r="AJ2" s="88"/>
      <c r="AK2" s="88"/>
      <c r="AL2" s="89"/>
      <c r="AM2" s="90"/>
      <c r="AN2" s="91"/>
      <c r="AO2" s="91"/>
      <c r="AP2" s="92"/>
      <c r="AQ2" s="87"/>
      <c r="AR2" s="88"/>
      <c r="AS2" s="88"/>
      <c r="AT2" s="89"/>
      <c r="AU2" s="93"/>
      <c r="AV2" s="94"/>
      <c r="AW2" s="94"/>
      <c r="AX2" s="94"/>
      <c r="AY2" s="94"/>
      <c r="AZ2" s="94"/>
      <c r="BA2" s="94"/>
      <c r="BB2" s="94"/>
      <c r="BC2" s="95"/>
    </row>
    <row r="3" spans="1:55" ht="93.75" customHeight="1" x14ac:dyDescent="0.2">
      <c r="A3" s="100"/>
      <c r="B3" s="107"/>
      <c r="C3" s="118" t="s">
        <v>16</v>
      </c>
      <c r="D3" s="119"/>
      <c r="E3" s="119"/>
      <c r="F3" s="120"/>
      <c r="G3" s="84" t="s">
        <v>11</v>
      </c>
      <c r="H3" s="85"/>
      <c r="I3" s="85"/>
      <c r="J3" s="86"/>
      <c r="K3" s="118" t="s">
        <v>12</v>
      </c>
      <c r="L3" s="119"/>
      <c r="M3" s="119"/>
      <c r="N3" s="120"/>
      <c r="O3" s="118" t="s">
        <v>13</v>
      </c>
      <c r="P3" s="119"/>
      <c r="Q3" s="119"/>
      <c r="R3" s="120"/>
      <c r="S3" s="118" t="s">
        <v>204</v>
      </c>
      <c r="T3" s="119"/>
      <c r="U3" s="119"/>
      <c r="V3" s="120"/>
      <c r="W3" s="124" t="s">
        <v>205</v>
      </c>
      <c r="X3" s="125"/>
      <c r="Y3" s="125"/>
      <c r="Z3" s="126"/>
      <c r="AA3" s="121" t="s">
        <v>206</v>
      </c>
      <c r="AB3" s="122"/>
      <c r="AC3" s="122"/>
      <c r="AD3" s="123"/>
      <c r="AE3" s="121" t="s">
        <v>15</v>
      </c>
      <c r="AF3" s="122"/>
      <c r="AG3" s="122"/>
      <c r="AH3" s="123"/>
      <c r="AI3" s="84"/>
      <c r="AJ3" s="85"/>
      <c r="AK3" s="85"/>
      <c r="AL3" s="86"/>
      <c r="AM3" s="84"/>
      <c r="AN3" s="85"/>
      <c r="AO3" s="85"/>
      <c r="AP3" s="86"/>
      <c r="AQ3" s="84"/>
      <c r="AR3" s="85"/>
      <c r="AS3" s="85"/>
      <c r="AT3" s="86"/>
      <c r="AU3" s="96" t="s">
        <v>0</v>
      </c>
      <c r="AV3" s="97"/>
      <c r="AW3" s="97"/>
      <c r="AX3" s="97"/>
      <c r="AY3" s="97"/>
      <c r="AZ3" s="97"/>
      <c r="BA3" s="97"/>
      <c r="BB3" s="97"/>
      <c r="BC3" s="98"/>
    </row>
    <row r="4" spans="1:55" ht="42" customHeight="1" thickBot="1" x14ac:dyDescent="0.25">
      <c r="A4" s="101"/>
      <c r="B4" s="10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6" si="0">1+A4</f>
        <v>1</v>
      </c>
      <c r="B5" s="30" t="s">
        <v>104</v>
      </c>
      <c r="C5" s="9">
        <v>2</v>
      </c>
      <c r="D5" s="10">
        <v>2</v>
      </c>
      <c r="E5" s="10" t="s">
        <v>23</v>
      </c>
      <c r="F5" s="11">
        <v>3</v>
      </c>
      <c r="G5" s="9">
        <v>3</v>
      </c>
      <c r="H5" s="10">
        <v>1</v>
      </c>
      <c r="I5" s="10" t="s">
        <v>20</v>
      </c>
      <c r="J5" s="11">
        <v>4</v>
      </c>
      <c r="K5" s="9">
        <v>3</v>
      </c>
      <c r="L5" s="10">
        <v>0</v>
      </c>
      <c r="M5" s="10" t="s">
        <v>19</v>
      </c>
      <c r="N5" s="11">
        <v>3</v>
      </c>
      <c r="O5" s="9">
        <v>3</v>
      </c>
      <c r="P5" s="10">
        <v>0</v>
      </c>
      <c r="Q5" s="10" t="s">
        <v>19</v>
      </c>
      <c r="R5" s="11">
        <v>4</v>
      </c>
      <c r="S5" s="9">
        <v>4</v>
      </c>
      <c r="T5" s="10">
        <v>0</v>
      </c>
      <c r="U5" s="10" t="s">
        <v>19</v>
      </c>
      <c r="V5" s="11">
        <v>4</v>
      </c>
      <c r="W5" s="9">
        <v>3</v>
      </c>
      <c r="X5" s="10">
        <v>0</v>
      </c>
      <c r="Y5" s="10" t="s">
        <v>19</v>
      </c>
      <c r="Z5" s="11">
        <v>4</v>
      </c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36" si="1">SUM(C5+G5+K5+O5+S5+W5+AA5+AE5+AI5+AM5+AQ5)</f>
        <v>18</v>
      </c>
      <c r="AV5" s="21">
        <f t="shared" ref="AV5:AV36" si="2">(D5+H5+L5+P5+T5+X5+AB5+AF5+AJ5+AN5+AR5)</f>
        <v>3</v>
      </c>
      <c r="AW5" s="22">
        <f t="shared" ref="AW5:AW36" si="3">(AU5/(AV5+AU5)*100)</f>
        <v>85.714285714285708</v>
      </c>
      <c r="AX5" s="23">
        <f t="shared" ref="AX5:AX36" si="4">(F5+J5+N5+R5+V5+Z5+AD5+AH5+AL5+AP5+AT5)</f>
        <v>22</v>
      </c>
      <c r="AY5" s="24">
        <f t="shared" ref="AY5:AY36" si="5">COUNTIF(C5:AT5,"1.m")</f>
        <v>4</v>
      </c>
      <c r="AZ5" s="24">
        <f t="shared" ref="AZ5:AZ36" si="6">COUNTIF(C5:AT5,"2.m")</f>
        <v>1</v>
      </c>
      <c r="BA5" s="24">
        <f t="shared" ref="BA5:BA36" si="7">COUNTIF(C5:AT5,"3.m")</f>
        <v>1</v>
      </c>
      <c r="BB5" s="25">
        <f t="shared" ref="BB5:BB36" si="8">COUNTIF(C5:AT5,"4.m")</f>
        <v>0</v>
      </c>
      <c r="BC5" s="26">
        <f t="shared" ref="BC5:BC36" si="9">COUNTIF(C5:AT5,"5.m")</f>
        <v>0</v>
      </c>
    </row>
    <row r="6" spans="1:55" ht="20" customHeight="1" x14ac:dyDescent="0.2">
      <c r="A6" s="28">
        <f t="shared" si="0"/>
        <v>2</v>
      </c>
      <c r="B6" s="30" t="s">
        <v>48</v>
      </c>
      <c r="C6" s="9">
        <v>2</v>
      </c>
      <c r="D6" s="10">
        <v>0</v>
      </c>
      <c r="E6" s="10" t="s">
        <v>19</v>
      </c>
      <c r="F6" s="11">
        <v>2</v>
      </c>
      <c r="G6" s="9">
        <v>3</v>
      </c>
      <c r="H6" s="10">
        <v>0</v>
      </c>
      <c r="I6" s="10" t="s">
        <v>19</v>
      </c>
      <c r="J6" s="11">
        <v>3</v>
      </c>
      <c r="K6" s="9">
        <v>2</v>
      </c>
      <c r="L6" s="10">
        <v>1</v>
      </c>
      <c r="M6" s="10" t="s">
        <v>20</v>
      </c>
      <c r="N6" s="11">
        <v>2</v>
      </c>
      <c r="O6" s="9">
        <v>3</v>
      </c>
      <c r="P6" s="10">
        <v>0</v>
      </c>
      <c r="Q6" s="10" t="s">
        <v>19</v>
      </c>
      <c r="R6" s="11">
        <v>3</v>
      </c>
      <c r="S6" s="9">
        <v>4</v>
      </c>
      <c r="T6" s="10">
        <v>0</v>
      </c>
      <c r="U6" s="10" t="s">
        <v>19</v>
      </c>
      <c r="V6" s="11">
        <v>4</v>
      </c>
      <c r="W6" s="9">
        <v>2</v>
      </c>
      <c r="X6" s="10">
        <v>0</v>
      </c>
      <c r="Y6" s="10" t="s">
        <v>19</v>
      </c>
      <c r="Z6" s="11">
        <v>3</v>
      </c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16</v>
      </c>
      <c r="AV6" s="21">
        <f t="shared" si="2"/>
        <v>1</v>
      </c>
      <c r="AW6" s="22">
        <f t="shared" si="3"/>
        <v>94.117647058823522</v>
      </c>
      <c r="AX6" s="23">
        <f t="shared" si="4"/>
        <v>17</v>
      </c>
      <c r="AY6" s="24">
        <f t="shared" si="5"/>
        <v>5</v>
      </c>
      <c r="AZ6" s="24">
        <f t="shared" si="6"/>
        <v>1</v>
      </c>
      <c r="BA6" s="24">
        <f t="shared" si="7"/>
        <v>0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71</v>
      </c>
      <c r="C7" s="9">
        <v>2</v>
      </c>
      <c r="D7" s="10">
        <v>1</v>
      </c>
      <c r="E7" s="10" t="s">
        <v>20</v>
      </c>
      <c r="F7" s="11">
        <v>2</v>
      </c>
      <c r="G7" s="9">
        <v>2</v>
      </c>
      <c r="H7" s="10">
        <v>0</v>
      </c>
      <c r="I7" s="10" t="s">
        <v>19</v>
      </c>
      <c r="J7" s="11">
        <v>2</v>
      </c>
      <c r="K7" s="9">
        <v>3</v>
      </c>
      <c r="L7" s="10">
        <v>0</v>
      </c>
      <c r="M7" s="10" t="s">
        <v>19</v>
      </c>
      <c r="N7" s="11">
        <v>3</v>
      </c>
      <c r="O7" s="9">
        <v>2</v>
      </c>
      <c r="P7" s="10">
        <v>0</v>
      </c>
      <c r="Q7" s="10" t="s">
        <v>19</v>
      </c>
      <c r="R7" s="11">
        <v>3</v>
      </c>
      <c r="S7" s="9">
        <v>3</v>
      </c>
      <c r="T7" s="10">
        <v>0</v>
      </c>
      <c r="U7" s="10" t="s">
        <v>19</v>
      </c>
      <c r="V7" s="11">
        <v>3</v>
      </c>
      <c r="W7" s="9">
        <v>3</v>
      </c>
      <c r="X7" s="10">
        <v>0</v>
      </c>
      <c r="Y7" s="10" t="s">
        <v>19</v>
      </c>
      <c r="Z7" s="11">
        <v>4</v>
      </c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15</v>
      </c>
      <c r="AV7" s="21">
        <f t="shared" si="2"/>
        <v>1</v>
      </c>
      <c r="AW7" s="22">
        <f t="shared" si="3"/>
        <v>93.75</v>
      </c>
      <c r="AX7" s="23">
        <f t="shared" si="4"/>
        <v>17</v>
      </c>
      <c r="AY7" s="24">
        <f t="shared" si="5"/>
        <v>5</v>
      </c>
      <c r="AZ7" s="24">
        <f t="shared" si="6"/>
        <v>1</v>
      </c>
      <c r="BA7" s="24">
        <f t="shared" si="7"/>
        <v>0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74</v>
      </c>
      <c r="C8" s="9">
        <v>2</v>
      </c>
      <c r="D8" s="10">
        <v>1</v>
      </c>
      <c r="E8" s="10" t="s">
        <v>20</v>
      </c>
      <c r="F8" s="11">
        <v>2</v>
      </c>
      <c r="G8" s="9">
        <v>3</v>
      </c>
      <c r="H8" s="10">
        <v>0</v>
      </c>
      <c r="I8" s="10" t="s">
        <v>19</v>
      </c>
      <c r="J8" s="11">
        <v>4</v>
      </c>
      <c r="K8" s="9">
        <v>3</v>
      </c>
      <c r="L8" s="10">
        <v>0</v>
      </c>
      <c r="M8" s="10" t="s">
        <v>19</v>
      </c>
      <c r="N8" s="11">
        <v>3</v>
      </c>
      <c r="O8" s="9"/>
      <c r="P8" s="10"/>
      <c r="Q8" s="10"/>
      <c r="R8" s="11"/>
      <c r="S8" s="9">
        <v>3</v>
      </c>
      <c r="T8" s="10">
        <v>0</v>
      </c>
      <c r="U8" s="10" t="s">
        <v>19</v>
      </c>
      <c r="V8" s="11">
        <v>3</v>
      </c>
      <c r="W8" s="9">
        <v>2</v>
      </c>
      <c r="X8" s="10">
        <v>0</v>
      </c>
      <c r="Y8" s="10" t="s">
        <v>19</v>
      </c>
      <c r="Z8" s="11">
        <v>3</v>
      </c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13</v>
      </c>
      <c r="AV8" s="21">
        <f t="shared" si="2"/>
        <v>1</v>
      </c>
      <c r="AW8" s="22">
        <f t="shared" si="3"/>
        <v>92.857142857142861</v>
      </c>
      <c r="AX8" s="23">
        <f t="shared" si="4"/>
        <v>15</v>
      </c>
      <c r="AY8" s="24">
        <f t="shared" si="5"/>
        <v>4</v>
      </c>
      <c r="AZ8" s="24">
        <f t="shared" si="6"/>
        <v>1</v>
      </c>
      <c r="BA8" s="24">
        <f t="shared" si="7"/>
        <v>0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30" t="s">
        <v>80</v>
      </c>
      <c r="C9" s="9">
        <v>3</v>
      </c>
      <c r="D9" s="10">
        <v>0</v>
      </c>
      <c r="E9" s="10" t="s">
        <v>19</v>
      </c>
      <c r="F9" s="11">
        <v>4</v>
      </c>
      <c r="G9" s="9"/>
      <c r="H9" s="10"/>
      <c r="I9" s="10"/>
      <c r="J9" s="11"/>
      <c r="K9" s="9">
        <v>1</v>
      </c>
      <c r="L9" s="10">
        <v>1</v>
      </c>
      <c r="M9" s="10" t="s">
        <v>20</v>
      </c>
      <c r="N9" s="11">
        <v>2</v>
      </c>
      <c r="O9" s="9">
        <v>2</v>
      </c>
      <c r="P9" s="10">
        <v>0</v>
      </c>
      <c r="Q9" s="10" t="s">
        <v>19</v>
      </c>
      <c r="R9" s="11">
        <v>3</v>
      </c>
      <c r="S9" s="9">
        <v>2</v>
      </c>
      <c r="T9" s="10">
        <v>0</v>
      </c>
      <c r="U9" s="10" t="s">
        <v>19</v>
      </c>
      <c r="V9" s="11">
        <v>2</v>
      </c>
      <c r="W9" s="9">
        <v>3</v>
      </c>
      <c r="X9" s="10">
        <v>1</v>
      </c>
      <c r="Y9" s="10" t="s">
        <v>20</v>
      </c>
      <c r="Z9" s="11">
        <v>4</v>
      </c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11</v>
      </c>
      <c r="AV9" s="21">
        <f t="shared" si="2"/>
        <v>2</v>
      </c>
      <c r="AW9" s="22">
        <f t="shared" si="3"/>
        <v>84.615384615384613</v>
      </c>
      <c r="AX9" s="23">
        <f t="shared" si="4"/>
        <v>15</v>
      </c>
      <c r="AY9" s="24">
        <f t="shared" si="5"/>
        <v>3</v>
      </c>
      <c r="AZ9" s="24">
        <f t="shared" si="6"/>
        <v>2</v>
      </c>
      <c r="BA9" s="24">
        <f t="shared" si="7"/>
        <v>0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70</v>
      </c>
      <c r="C10" s="9">
        <v>3</v>
      </c>
      <c r="D10" s="10">
        <v>0</v>
      </c>
      <c r="E10" s="10" t="s">
        <v>19</v>
      </c>
      <c r="F10" s="11">
        <v>4</v>
      </c>
      <c r="G10" s="9">
        <v>2</v>
      </c>
      <c r="H10" s="10">
        <v>1</v>
      </c>
      <c r="I10" s="10" t="s">
        <v>19</v>
      </c>
      <c r="J10" s="11">
        <v>2</v>
      </c>
      <c r="K10" s="9">
        <v>2</v>
      </c>
      <c r="L10" s="10">
        <v>0</v>
      </c>
      <c r="M10" s="10" t="s">
        <v>19</v>
      </c>
      <c r="N10" s="11">
        <v>3</v>
      </c>
      <c r="O10" s="9">
        <v>1</v>
      </c>
      <c r="P10" s="10">
        <v>1</v>
      </c>
      <c r="Q10" s="10" t="s">
        <v>20</v>
      </c>
      <c r="R10" s="11">
        <v>2</v>
      </c>
      <c r="S10" s="9">
        <v>1</v>
      </c>
      <c r="T10" s="10">
        <v>2</v>
      </c>
      <c r="U10" s="10" t="s">
        <v>23</v>
      </c>
      <c r="V10" s="11">
        <v>1</v>
      </c>
      <c r="W10" s="9">
        <v>2</v>
      </c>
      <c r="X10" s="10">
        <v>1</v>
      </c>
      <c r="Y10" s="10" t="s">
        <v>20</v>
      </c>
      <c r="Z10" s="11">
        <v>3</v>
      </c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11</v>
      </c>
      <c r="AV10" s="21">
        <f t="shared" si="2"/>
        <v>5</v>
      </c>
      <c r="AW10" s="22">
        <f t="shared" si="3"/>
        <v>68.75</v>
      </c>
      <c r="AX10" s="23">
        <f t="shared" si="4"/>
        <v>15</v>
      </c>
      <c r="AY10" s="24">
        <f t="shared" si="5"/>
        <v>3</v>
      </c>
      <c r="AZ10" s="24">
        <f t="shared" si="6"/>
        <v>2</v>
      </c>
      <c r="BA10" s="24">
        <f t="shared" si="7"/>
        <v>1</v>
      </c>
      <c r="BB10" s="25">
        <f t="shared" si="8"/>
        <v>0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46</v>
      </c>
      <c r="C11" s="9">
        <v>2</v>
      </c>
      <c r="D11" s="10">
        <v>0</v>
      </c>
      <c r="E11" s="10" t="s">
        <v>19</v>
      </c>
      <c r="F11" s="11">
        <v>3</v>
      </c>
      <c r="G11" s="9">
        <v>2</v>
      </c>
      <c r="H11" s="10">
        <v>1</v>
      </c>
      <c r="I11" s="10" t="s">
        <v>23</v>
      </c>
      <c r="J11" s="11">
        <v>3</v>
      </c>
      <c r="K11" s="9">
        <v>2</v>
      </c>
      <c r="L11" s="10">
        <v>0</v>
      </c>
      <c r="M11" s="10" t="s">
        <v>20</v>
      </c>
      <c r="N11" s="11">
        <v>3</v>
      </c>
      <c r="O11" s="9">
        <v>3</v>
      </c>
      <c r="P11" s="10">
        <v>0</v>
      </c>
      <c r="Q11" s="10" t="s">
        <v>19</v>
      </c>
      <c r="R11" s="11">
        <v>4</v>
      </c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9</v>
      </c>
      <c r="AV11" s="21">
        <f t="shared" si="2"/>
        <v>1</v>
      </c>
      <c r="AW11" s="22">
        <f t="shared" si="3"/>
        <v>90</v>
      </c>
      <c r="AX11" s="23">
        <f t="shared" si="4"/>
        <v>13</v>
      </c>
      <c r="AY11" s="24">
        <f t="shared" si="5"/>
        <v>2</v>
      </c>
      <c r="AZ11" s="24">
        <f t="shared" si="6"/>
        <v>1</v>
      </c>
      <c r="BA11" s="24">
        <f t="shared" si="7"/>
        <v>1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102</v>
      </c>
      <c r="C12" s="9">
        <v>3</v>
      </c>
      <c r="D12" s="10">
        <v>1</v>
      </c>
      <c r="E12" s="10" t="s">
        <v>20</v>
      </c>
      <c r="F12" s="11">
        <v>3</v>
      </c>
      <c r="G12" s="9">
        <v>4</v>
      </c>
      <c r="H12" s="10">
        <v>0</v>
      </c>
      <c r="I12" s="10" t="s">
        <v>19</v>
      </c>
      <c r="J12" s="11">
        <v>4</v>
      </c>
      <c r="K12" s="9"/>
      <c r="L12" s="10"/>
      <c r="M12" s="10"/>
      <c r="N12" s="11"/>
      <c r="O12" s="9"/>
      <c r="P12" s="10"/>
      <c r="Q12" s="10"/>
      <c r="R12" s="11"/>
      <c r="S12" s="9">
        <v>1</v>
      </c>
      <c r="T12" s="10">
        <v>3</v>
      </c>
      <c r="U12" s="10" t="s">
        <v>51</v>
      </c>
      <c r="V12" s="11">
        <v>1</v>
      </c>
      <c r="W12" s="9">
        <v>4</v>
      </c>
      <c r="X12" s="10">
        <v>0</v>
      </c>
      <c r="Y12" s="10" t="s">
        <v>19</v>
      </c>
      <c r="Z12" s="11">
        <v>5</v>
      </c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12</v>
      </c>
      <c r="AV12" s="21">
        <f t="shared" si="2"/>
        <v>4</v>
      </c>
      <c r="AW12" s="22">
        <f t="shared" si="3"/>
        <v>75</v>
      </c>
      <c r="AX12" s="23">
        <f t="shared" si="4"/>
        <v>13</v>
      </c>
      <c r="AY12" s="24">
        <f t="shared" si="5"/>
        <v>2</v>
      </c>
      <c r="AZ12" s="24">
        <f t="shared" si="6"/>
        <v>1</v>
      </c>
      <c r="BA12" s="24">
        <f t="shared" si="7"/>
        <v>0</v>
      </c>
      <c r="BB12" s="25">
        <f t="shared" si="8"/>
        <v>1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52</v>
      </c>
      <c r="C13" s="9">
        <v>1</v>
      </c>
      <c r="D13" s="10">
        <v>2</v>
      </c>
      <c r="E13" s="10" t="s">
        <v>23</v>
      </c>
      <c r="F13" s="11">
        <v>2</v>
      </c>
      <c r="G13" s="9">
        <v>4</v>
      </c>
      <c r="H13" s="10">
        <v>0</v>
      </c>
      <c r="I13" s="10" t="s">
        <v>19</v>
      </c>
      <c r="J13" s="11">
        <v>5</v>
      </c>
      <c r="K13" s="9">
        <v>3</v>
      </c>
      <c r="L13" s="10">
        <v>0</v>
      </c>
      <c r="M13" s="10" t="s">
        <v>19</v>
      </c>
      <c r="N13" s="11">
        <v>4</v>
      </c>
      <c r="O13" s="9">
        <v>0</v>
      </c>
      <c r="P13" s="10">
        <v>3</v>
      </c>
      <c r="Q13" s="10" t="s">
        <v>51</v>
      </c>
      <c r="R13" s="11">
        <v>1</v>
      </c>
      <c r="S13" s="9">
        <v>1</v>
      </c>
      <c r="T13" s="10">
        <v>2</v>
      </c>
      <c r="U13" s="10" t="s">
        <v>23</v>
      </c>
      <c r="V13" s="11">
        <v>1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9</v>
      </c>
      <c r="AV13" s="21">
        <f t="shared" si="2"/>
        <v>7</v>
      </c>
      <c r="AW13" s="22">
        <f t="shared" si="3"/>
        <v>56.25</v>
      </c>
      <c r="AX13" s="23">
        <f t="shared" si="4"/>
        <v>13</v>
      </c>
      <c r="AY13" s="24">
        <f t="shared" si="5"/>
        <v>2</v>
      </c>
      <c r="AZ13" s="24">
        <f t="shared" si="6"/>
        <v>0</v>
      </c>
      <c r="BA13" s="24">
        <f t="shared" si="7"/>
        <v>2</v>
      </c>
      <c r="BB13" s="25">
        <f t="shared" si="8"/>
        <v>1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54</v>
      </c>
      <c r="C14" s="9">
        <v>2</v>
      </c>
      <c r="D14" s="10">
        <v>1</v>
      </c>
      <c r="E14" s="10" t="s">
        <v>20</v>
      </c>
      <c r="F14" s="11">
        <v>2</v>
      </c>
      <c r="G14" s="9">
        <v>4</v>
      </c>
      <c r="H14" s="10">
        <v>0</v>
      </c>
      <c r="I14" s="10" t="s">
        <v>19</v>
      </c>
      <c r="J14" s="11">
        <v>4</v>
      </c>
      <c r="K14" s="9">
        <v>3</v>
      </c>
      <c r="L14" s="10">
        <v>0</v>
      </c>
      <c r="M14" s="10" t="s">
        <v>19</v>
      </c>
      <c r="N14" s="11">
        <v>4</v>
      </c>
      <c r="O14" s="9">
        <v>2</v>
      </c>
      <c r="P14" s="10">
        <v>1</v>
      </c>
      <c r="Q14" s="10" t="s">
        <v>20</v>
      </c>
      <c r="R14" s="11">
        <v>2</v>
      </c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11</v>
      </c>
      <c r="AV14" s="21">
        <f t="shared" si="2"/>
        <v>2</v>
      </c>
      <c r="AW14" s="22">
        <f t="shared" si="3"/>
        <v>84.615384615384613</v>
      </c>
      <c r="AX14" s="23">
        <f t="shared" si="4"/>
        <v>12</v>
      </c>
      <c r="AY14" s="24">
        <f t="shared" si="5"/>
        <v>2</v>
      </c>
      <c r="AZ14" s="24">
        <f t="shared" si="6"/>
        <v>2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30" t="s">
        <v>29</v>
      </c>
      <c r="C15" s="9">
        <v>2</v>
      </c>
      <c r="D15" s="10">
        <v>0</v>
      </c>
      <c r="E15" s="10" t="s">
        <v>19</v>
      </c>
      <c r="F15" s="11">
        <v>2</v>
      </c>
      <c r="G15" s="9">
        <v>3</v>
      </c>
      <c r="H15" s="10">
        <v>0</v>
      </c>
      <c r="I15" s="10" t="s">
        <v>19</v>
      </c>
      <c r="J15" s="11">
        <v>3</v>
      </c>
      <c r="K15" s="9">
        <v>2</v>
      </c>
      <c r="L15" s="10">
        <v>0</v>
      </c>
      <c r="M15" s="10" t="s">
        <v>19</v>
      </c>
      <c r="N15" s="11">
        <v>2</v>
      </c>
      <c r="O15" s="9">
        <v>2</v>
      </c>
      <c r="P15" s="10">
        <v>0</v>
      </c>
      <c r="Q15" s="10" t="s">
        <v>19</v>
      </c>
      <c r="R15" s="11">
        <v>2</v>
      </c>
      <c r="S15" s="9">
        <v>2</v>
      </c>
      <c r="T15" s="10">
        <v>1</v>
      </c>
      <c r="U15" s="10" t="s">
        <v>20</v>
      </c>
      <c r="V15" s="11">
        <v>2</v>
      </c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11</v>
      </c>
      <c r="AV15" s="21">
        <f t="shared" si="2"/>
        <v>1</v>
      </c>
      <c r="AW15" s="22">
        <f t="shared" si="3"/>
        <v>91.666666666666657</v>
      </c>
      <c r="AX15" s="23">
        <f t="shared" si="4"/>
        <v>11</v>
      </c>
      <c r="AY15" s="24">
        <f t="shared" si="5"/>
        <v>4</v>
      </c>
      <c r="AZ15" s="24">
        <f t="shared" si="6"/>
        <v>1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 t="s">
        <v>103</v>
      </c>
      <c r="C16" s="9">
        <v>4</v>
      </c>
      <c r="D16" s="10">
        <v>0</v>
      </c>
      <c r="E16" s="10" t="s">
        <v>19</v>
      </c>
      <c r="F16" s="11">
        <v>4</v>
      </c>
      <c r="G16" s="9"/>
      <c r="H16" s="10"/>
      <c r="I16" s="10"/>
      <c r="J16" s="11"/>
      <c r="K16" s="9">
        <v>2</v>
      </c>
      <c r="L16" s="10">
        <v>1</v>
      </c>
      <c r="M16" s="10" t="s">
        <v>20</v>
      </c>
      <c r="N16" s="11">
        <v>2</v>
      </c>
      <c r="O16" s="9">
        <v>2</v>
      </c>
      <c r="P16" s="10">
        <v>0</v>
      </c>
      <c r="Q16" s="10" t="s">
        <v>19</v>
      </c>
      <c r="R16" s="11">
        <v>2</v>
      </c>
      <c r="S16" s="9">
        <v>3</v>
      </c>
      <c r="T16" s="10">
        <v>1</v>
      </c>
      <c r="U16" s="10" t="s">
        <v>20</v>
      </c>
      <c r="V16" s="11">
        <v>3</v>
      </c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11</v>
      </c>
      <c r="AV16" s="21">
        <f t="shared" si="2"/>
        <v>2</v>
      </c>
      <c r="AW16" s="22">
        <f t="shared" si="3"/>
        <v>84.615384615384613</v>
      </c>
      <c r="AX16" s="23">
        <f t="shared" si="4"/>
        <v>11</v>
      </c>
      <c r="AY16" s="24">
        <f t="shared" si="5"/>
        <v>2</v>
      </c>
      <c r="AZ16" s="24">
        <f t="shared" si="6"/>
        <v>2</v>
      </c>
      <c r="BA16" s="24">
        <f t="shared" si="7"/>
        <v>0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156</v>
      </c>
      <c r="C17" s="9"/>
      <c r="D17" s="10"/>
      <c r="E17" s="10"/>
      <c r="F17" s="11"/>
      <c r="G17" s="9">
        <v>3</v>
      </c>
      <c r="H17" s="10">
        <v>1</v>
      </c>
      <c r="I17" s="10" t="s">
        <v>20</v>
      </c>
      <c r="J17" s="11">
        <v>3</v>
      </c>
      <c r="K17" s="9"/>
      <c r="L17" s="10"/>
      <c r="M17" s="10"/>
      <c r="N17" s="11"/>
      <c r="O17" s="9">
        <v>1</v>
      </c>
      <c r="P17" s="10">
        <v>2</v>
      </c>
      <c r="Q17" s="10" t="s">
        <v>23</v>
      </c>
      <c r="R17" s="11">
        <v>1</v>
      </c>
      <c r="S17" s="9">
        <v>2</v>
      </c>
      <c r="T17" s="10">
        <v>1</v>
      </c>
      <c r="U17" s="10" t="s">
        <v>20</v>
      </c>
      <c r="V17" s="11">
        <v>2</v>
      </c>
      <c r="W17" s="9">
        <v>3</v>
      </c>
      <c r="X17" s="10">
        <v>0</v>
      </c>
      <c r="Y17" s="10" t="s">
        <v>19</v>
      </c>
      <c r="Z17" s="11">
        <v>4</v>
      </c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9</v>
      </c>
      <c r="AV17" s="21">
        <f t="shared" si="2"/>
        <v>4</v>
      </c>
      <c r="AW17" s="22">
        <f t="shared" si="3"/>
        <v>69.230769230769226</v>
      </c>
      <c r="AX17" s="23">
        <f t="shared" si="4"/>
        <v>10</v>
      </c>
      <c r="AY17" s="24">
        <f t="shared" si="5"/>
        <v>1</v>
      </c>
      <c r="AZ17" s="24">
        <f t="shared" si="6"/>
        <v>2</v>
      </c>
      <c r="BA17" s="24">
        <f t="shared" si="7"/>
        <v>1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 t="s">
        <v>44</v>
      </c>
      <c r="C18" s="9">
        <v>1</v>
      </c>
      <c r="D18" s="10">
        <v>1</v>
      </c>
      <c r="E18" s="10" t="s">
        <v>20</v>
      </c>
      <c r="F18" s="11">
        <v>1</v>
      </c>
      <c r="G18" s="9">
        <v>1</v>
      </c>
      <c r="H18" s="10">
        <v>2</v>
      </c>
      <c r="I18" s="10" t="s">
        <v>23</v>
      </c>
      <c r="J18" s="11">
        <v>1</v>
      </c>
      <c r="K18" s="9">
        <v>3</v>
      </c>
      <c r="L18" s="10">
        <v>0</v>
      </c>
      <c r="M18" s="10" t="s">
        <v>19</v>
      </c>
      <c r="N18" s="11">
        <v>3</v>
      </c>
      <c r="O18" s="9">
        <v>2</v>
      </c>
      <c r="P18" s="10">
        <v>1</v>
      </c>
      <c r="Q18" s="10" t="s">
        <v>20</v>
      </c>
      <c r="R18" s="11">
        <v>2</v>
      </c>
      <c r="S18" s="9">
        <v>2</v>
      </c>
      <c r="T18" s="10">
        <v>1</v>
      </c>
      <c r="U18" s="10" t="s">
        <v>20</v>
      </c>
      <c r="V18" s="11">
        <v>2</v>
      </c>
      <c r="W18" s="9">
        <v>0</v>
      </c>
      <c r="X18" s="10">
        <v>3</v>
      </c>
      <c r="Y18" s="10" t="s">
        <v>51</v>
      </c>
      <c r="Z18" s="11">
        <v>1</v>
      </c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9</v>
      </c>
      <c r="AV18" s="21">
        <f t="shared" si="2"/>
        <v>8</v>
      </c>
      <c r="AW18" s="22">
        <f t="shared" si="3"/>
        <v>52.941176470588239</v>
      </c>
      <c r="AX18" s="23">
        <f t="shared" si="4"/>
        <v>10</v>
      </c>
      <c r="AY18" s="24">
        <f t="shared" si="5"/>
        <v>1</v>
      </c>
      <c r="AZ18" s="24">
        <f t="shared" si="6"/>
        <v>3</v>
      </c>
      <c r="BA18" s="24">
        <f t="shared" si="7"/>
        <v>1</v>
      </c>
      <c r="BB18" s="25">
        <f t="shared" si="8"/>
        <v>1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64</v>
      </c>
      <c r="C19" s="9">
        <v>2</v>
      </c>
      <c r="D19" s="10">
        <v>1</v>
      </c>
      <c r="E19" s="10" t="s">
        <v>20</v>
      </c>
      <c r="F19" s="11">
        <v>2</v>
      </c>
      <c r="G19" s="9">
        <v>3</v>
      </c>
      <c r="H19" s="10">
        <v>0</v>
      </c>
      <c r="I19" s="10" t="s">
        <v>19</v>
      </c>
      <c r="J19" s="11">
        <v>4</v>
      </c>
      <c r="K19" s="9"/>
      <c r="L19" s="10"/>
      <c r="M19" s="10"/>
      <c r="N19" s="11"/>
      <c r="O19" s="9">
        <v>2</v>
      </c>
      <c r="P19" s="10">
        <v>0</v>
      </c>
      <c r="Q19" s="10" t="s">
        <v>19</v>
      </c>
      <c r="R19" s="11">
        <v>3</v>
      </c>
      <c r="S19" s="9">
        <v>0</v>
      </c>
      <c r="T19" s="10">
        <v>2</v>
      </c>
      <c r="U19" s="10" t="s">
        <v>23</v>
      </c>
      <c r="V19" s="11">
        <v>0</v>
      </c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7</v>
      </c>
      <c r="AV19" s="21">
        <f t="shared" si="2"/>
        <v>3</v>
      </c>
      <c r="AW19" s="22">
        <f t="shared" si="3"/>
        <v>70</v>
      </c>
      <c r="AX19" s="23">
        <f t="shared" si="4"/>
        <v>9</v>
      </c>
      <c r="AY19" s="24">
        <f t="shared" si="5"/>
        <v>2</v>
      </c>
      <c r="AZ19" s="24">
        <f t="shared" si="6"/>
        <v>1</v>
      </c>
      <c r="BA19" s="24">
        <f t="shared" si="7"/>
        <v>1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 t="s">
        <v>47</v>
      </c>
      <c r="C20" s="9">
        <v>0</v>
      </c>
      <c r="D20" s="10">
        <v>2</v>
      </c>
      <c r="E20" s="10" t="s">
        <v>23</v>
      </c>
      <c r="F20" s="11">
        <v>1</v>
      </c>
      <c r="G20" s="9">
        <v>2</v>
      </c>
      <c r="H20" s="10">
        <v>1</v>
      </c>
      <c r="I20" s="10" t="s">
        <v>20</v>
      </c>
      <c r="J20" s="11">
        <v>3</v>
      </c>
      <c r="K20" s="9">
        <v>1</v>
      </c>
      <c r="L20" s="10">
        <v>2</v>
      </c>
      <c r="M20" s="10" t="s">
        <v>23</v>
      </c>
      <c r="N20" s="11">
        <v>1</v>
      </c>
      <c r="O20" s="9">
        <v>1</v>
      </c>
      <c r="P20" s="10">
        <v>2</v>
      </c>
      <c r="Q20" s="10" t="s">
        <v>23</v>
      </c>
      <c r="R20" s="11">
        <v>2</v>
      </c>
      <c r="S20" s="9"/>
      <c r="T20" s="10"/>
      <c r="U20" s="10"/>
      <c r="V20" s="11"/>
      <c r="W20" s="9">
        <v>1</v>
      </c>
      <c r="X20" s="10">
        <v>1</v>
      </c>
      <c r="Y20" s="10" t="s">
        <v>20</v>
      </c>
      <c r="Z20" s="11">
        <v>2</v>
      </c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5</v>
      </c>
      <c r="AV20" s="21">
        <f t="shared" si="2"/>
        <v>8</v>
      </c>
      <c r="AW20" s="22">
        <f t="shared" si="3"/>
        <v>38.461538461538467</v>
      </c>
      <c r="AX20" s="23">
        <f t="shared" si="4"/>
        <v>9</v>
      </c>
      <c r="AY20" s="24">
        <f t="shared" si="5"/>
        <v>0</v>
      </c>
      <c r="AZ20" s="24">
        <f t="shared" si="6"/>
        <v>2</v>
      </c>
      <c r="BA20" s="24">
        <f t="shared" si="7"/>
        <v>3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30" t="s">
        <v>60</v>
      </c>
      <c r="C21" s="9">
        <v>1</v>
      </c>
      <c r="D21" s="10">
        <v>2</v>
      </c>
      <c r="E21" s="10" t="s">
        <v>23</v>
      </c>
      <c r="F21" s="11">
        <v>1</v>
      </c>
      <c r="G21" s="9">
        <v>1</v>
      </c>
      <c r="H21" s="10">
        <v>2</v>
      </c>
      <c r="I21" s="10" t="s">
        <v>23</v>
      </c>
      <c r="J21" s="11">
        <v>1</v>
      </c>
      <c r="K21" s="9">
        <v>1</v>
      </c>
      <c r="L21" s="10">
        <v>1</v>
      </c>
      <c r="M21" s="10" t="s">
        <v>20</v>
      </c>
      <c r="N21" s="11">
        <v>1</v>
      </c>
      <c r="O21" s="9">
        <v>2</v>
      </c>
      <c r="P21" s="10">
        <v>0</v>
      </c>
      <c r="Q21" s="10" t="s">
        <v>19</v>
      </c>
      <c r="R21" s="11">
        <v>2</v>
      </c>
      <c r="S21" s="9">
        <v>3</v>
      </c>
      <c r="T21" s="10">
        <v>1</v>
      </c>
      <c r="U21" s="10" t="s">
        <v>20</v>
      </c>
      <c r="V21" s="11">
        <v>3</v>
      </c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8</v>
      </c>
      <c r="AV21" s="21">
        <f t="shared" si="2"/>
        <v>6</v>
      </c>
      <c r="AW21" s="22">
        <f t="shared" si="3"/>
        <v>57.142857142857139</v>
      </c>
      <c r="AX21" s="23">
        <f t="shared" si="4"/>
        <v>8</v>
      </c>
      <c r="AY21" s="24">
        <f t="shared" si="5"/>
        <v>1</v>
      </c>
      <c r="AZ21" s="24">
        <f t="shared" si="6"/>
        <v>2</v>
      </c>
      <c r="BA21" s="24">
        <f t="shared" si="7"/>
        <v>2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61</v>
      </c>
      <c r="C22" s="9">
        <v>2</v>
      </c>
      <c r="D22" s="10">
        <v>1</v>
      </c>
      <c r="E22" s="10" t="s">
        <v>20</v>
      </c>
      <c r="F22" s="11">
        <v>3</v>
      </c>
      <c r="G22" s="9">
        <v>2</v>
      </c>
      <c r="H22" s="10">
        <v>2</v>
      </c>
      <c r="I22" s="10" t="s">
        <v>23</v>
      </c>
      <c r="J22" s="11">
        <v>3</v>
      </c>
      <c r="K22" s="9"/>
      <c r="L22" s="10"/>
      <c r="M22" s="10"/>
      <c r="N22" s="11"/>
      <c r="O22" s="9">
        <v>1</v>
      </c>
      <c r="P22" s="10">
        <v>2</v>
      </c>
      <c r="Q22" s="10" t="s">
        <v>23</v>
      </c>
      <c r="R22" s="11">
        <v>2</v>
      </c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5</v>
      </c>
      <c r="AV22" s="21">
        <f t="shared" si="2"/>
        <v>5</v>
      </c>
      <c r="AW22" s="22">
        <f t="shared" si="3"/>
        <v>50</v>
      </c>
      <c r="AX22" s="23">
        <f t="shared" si="4"/>
        <v>8</v>
      </c>
      <c r="AY22" s="24">
        <f t="shared" si="5"/>
        <v>0</v>
      </c>
      <c r="AZ22" s="24">
        <f t="shared" si="6"/>
        <v>1</v>
      </c>
      <c r="BA22" s="24">
        <f t="shared" si="7"/>
        <v>2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26</v>
      </c>
      <c r="C23" s="9">
        <v>1</v>
      </c>
      <c r="D23" s="10">
        <v>1</v>
      </c>
      <c r="E23" s="10" t="s">
        <v>20</v>
      </c>
      <c r="F23" s="11">
        <v>1</v>
      </c>
      <c r="G23" s="9">
        <v>2</v>
      </c>
      <c r="H23" s="10">
        <v>0</v>
      </c>
      <c r="I23" s="10" t="s">
        <v>19</v>
      </c>
      <c r="J23" s="11">
        <v>2</v>
      </c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>
        <v>3</v>
      </c>
      <c r="X23" s="10">
        <v>0</v>
      </c>
      <c r="Y23" s="10" t="s">
        <v>19</v>
      </c>
      <c r="Z23" s="11">
        <v>4</v>
      </c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6</v>
      </c>
      <c r="AV23" s="21">
        <f t="shared" si="2"/>
        <v>1</v>
      </c>
      <c r="AW23" s="22">
        <f t="shared" si="3"/>
        <v>85.714285714285708</v>
      </c>
      <c r="AX23" s="23">
        <f t="shared" si="4"/>
        <v>7</v>
      </c>
      <c r="AY23" s="24">
        <f t="shared" si="5"/>
        <v>2</v>
      </c>
      <c r="AZ23" s="24">
        <f t="shared" si="6"/>
        <v>1</v>
      </c>
      <c r="BA23" s="24">
        <f t="shared" si="7"/>
        <v>0</v>
      </c>
      <c r="BB23" s="25">
        <f t="shared" si="8"/>
        <v>0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30" t="s">
        <v>68</v>
      </c>
      <c r="C24" s="9">
        <v>2</v>
      </c>
      <c r="D24" s="10">
        <v>1</v>
      </c>
      <c r="E24" s="10" t="s">
        <v>20</v>
      </c>
      <c r="F24" s="11">
        <v>2</v>
      </c>
      <c r="G24" s="9">
        <v>2</v>
      </c>
      <c r="H24" s="10">
        <v>1</v>
      </c>
      <c r="I24" s="10" t="s">
        <v>20</v>
      </c>
      <c r="J24" s="11">
        <v>2</v>
      </c>
      <c r="K24" s="9">
        <v>3</v>
      </c>
      <c r="L24" s="10">
        <v>0</v>
      </c>
      <c r="M24" s="10" t="s">
        <v>19</v>
      </c>
      <c r="N24" s="11">
        <v>3</v>
      </c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7</v>
      </c>
      <c r="AV24" s="21">
        <f t="shared" si="2"/>
        <v>2</v>
      </c>
      <c r="AW24" s="22">
        <f t="shared" si="3"/>
        <v>77.777777777777786</v>
      </c>
      <c r="AX24" s="23">
        <f t="shared" si="4"/>
        <v>7</v>
      </c>
      <c r="AY24" s="24">
        <f t="shared" si="5"/>
        <v>1</v>
      </c>
      <c r="AZ24" s="24">
        <f t="shared" si="6"/>
        <v>2</v>
      </c>
      <c r="BA24" s="24">
        <f t="shared" si="7"/>
        <v>0</v>
      </c>
      <c r="BB24" s="25">
        <f t="shared" si="8"/>
        <v>0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30" t="s">
        <v>120</v>
      </c>
      <c r="C25" s="9"/>
      <c r="D25" s="10"/>
      <c r="E25" s="10"/>
      <c r="F25" s="11"/>
      <c r="G25" s="9">
        <v>2</v>
      </c>
      <c r="H25" s="10">
        <v>1</v>
      </c>
      <c r="I25" s="10" t="s">
        <v>19</v>
      </c>
      <c r="J25" s="11">
        <v>2</v>
      </c>
      <c r="K25" s="9">
        <v>1</v>
      </c>
      <c r="L25" s="10">
        <v>3</v>
      </c>
      <c r="M25" s="10" t="s">
        <v>51</v>
      </c>
      <c r="N25" s="11">
        <v>1</v>
      </c>
      <c r="O25" s="9">
        <v>2</v>
      </c>
      <c r="P25" s="10">
        <v>1</v>
      </c>
      <c r="Q25" s="10" t="s">
        <v>20</v>
      </c>
      <c r="R25" s="11">
        <v>2</v>
      </c>
      <c r="S25" s="9">
        <v>2</v>
      </c>
      <c r="T25" s="10">
        <v>2</v>
      </c>
      <c r="U25" s="10" t="s">
        <v>23</v>
      </c>
      <c r="V25" s="11">
        <v>2</v>
      </c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7</v>
      </c>
      <c r="AV25" s="21">
        <f t="shared" si="2"/>
        <v>7</v>
      </c>
      <c r="AW25" s="22">
        <f t="shared" si="3"/>
        <v>50</v>
      </c>
      <c r="AX25" s="23">
        <f t="shared" si="4"/>
        <v>7</v>
      </c>
      <c r="AY25" s="24">
        <f t="shared" si="5"/>
        <v>1</v>
      </c>
      <c r="AZ25" s="24">
        <f t="shared" si="6"/>
        <v>1</v>
      </c>
      <c r="BA25" s="24">
        <f t="shared" si="7"/>
        <v>1</v>
      </c>
      <c r="BB25" s="25">
        <f t="shared" si="8"/>
        <v>1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 t="s">
        <v>190</v>
      </c>
      <c r="C26" s="9"/>
      <c r="D26" s="10"/>
      <c r="E26" s="10"/>
      <c r="F26" s="11"/>
      <c r="G26" s="9"/>
      <c r="H26" s="10"/>
      <c r="I26" s="10"/>
      <c r="J26" s="11"/>
      <c r="K26" s="9">
        <v>1</v>
      </c>
      <c r="L26" s="10">
        <v>2</v>
      </c>
      <c r="M26" s="10" t="s">
        <v>23</v>
      </c>
      <c r="N26" s="11">
        <v>1</v>
      </c>
      <c r="O26" s="9">
        <v>1</v>
      </c>
      <c r="P26" s="10">
        <v>1</v>
      </c>
      <c r="Q26" s="10" t="s">
        <v>20</v>
      </c>
      <c r="R26" s="11">
        <v>1</v>
      </c>
      <c r="S26" s="9">
        <v>4</v>
      </c>
      <c r="T26" s="10">
        <v>0</v>
      </c>
      <c r="U26" s="10" t="s">
        <v>19</v>
      </c>
      <c r="V26" s="11">
        <v>4</v>
      </c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6</v>
      </c>
      <c r="AV26" s="21">
        <f t="shared" si="2"/>
        <v>3</v>
      </c>
      <c r="AW26" s="22">
        <f t="shared" si="3"/>
        <v>66.666666666666657</v>
      </c>
      <c r="AX26" s="23">
        <f t="shared" si="4"/>
        <v>6</v>
      </c>
      <c r="AY26" s="24">
        <f t="shared" si="5"/>
        <v>1</v>
      </c>
      <c r="AZ26" s="24">
        <f t="shared" si="6"/>
        <v>1</v>
      </c>
      <c r="BA26" s="24">
        <f t="shared" si="7"/>
        <v>1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0" t="s">
        <v>146</v>
      </c>
      <c r="C27" s="9"/>
      <c r="D27" s="10"/>
      <c r="E27" s="10"/>
      <c r="F27" s="11"/>
      <c r="G27" s="9">
        <v>2</v>
      </c>
      <c r="H27" s="10">
        <v>1</v>
      </c>
      <c r="I27" s="10" t="s">
        <v>20</v>
      </c>
      <c r="J27" s="11">
        <v>2</v>
      </c>
      <c r="K27" s="9"/>
      <c r="L27" s="10"/>
      <c r="M27" s="10"/>
      <c r="N27" s="11"/>
      <c r="O27" s="9"/>
      <c r="P27" s="10"/>
      <c r="Q27" s="10"/>
      <c r="R27" s="11"/>
      <c r="S27" s="9">
        <v>2</v>
      </c>
      <c r="T27" s="10">
        <v>0</v>
      </c>
      <c r="U27" s="10" t="s">
        <v>19</v>
      </c>
      <c r="V27" s="11">
        <v>2</v>
      </c>
      <c r="W27" s="9">
        <v>1</v>
      </c>
      <c r="X27" s="10">
        <v>2</v>
      </c>
      <c r="Y27" s="10" t="s">
        <v>23</v>
      </c>
      <c r="Z27" s="11">
        <v>2</v>
      </c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5</v>
      </c>
      <c r="AV27" s="21">
        <f t="shared" si="2"/>
        <v>3</v>
      </c>
      <c r="AW27" s="22">
        <f t="shared" si="3"/>
        <v>62.5</v>
      </c>
      <c r="AX27" s="23">
        <f t="shared" si="4"/>
        <v>6</v>
      </c>
      <c r="AY27" s="24">
        <f t="shared" si="5"/>
        <v>1</v>
      </c>
      <c r="AZ27" s="24">
        <f t="shared" si="6"/>
        <v>1</v>
      </c>
      <c r="BA27" s="24">
        <f t="shared" si="7"/>
        <v>1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 t="s">
        <v>25</v>
      </c>
      <c r="C28" s="9">
        <v>0</v>
      </c>
      <c r="D28" s="10">
        <v>2</v>
      </c>
      <c r="E28" s="10" t="s">
        <v>23</v>
      </c>
      <c r="F28" s="11">
        <v>0</v>
      </c>
      <c r="G28" s="9">
        <v>1</v>
      </c>
      <c r="H28" s="10">
        <v>1</v>
      </c>
      <c r="I28" s="10" t="s">
        <v>20</v>
      </c>
      <c r="J28" s="11">
        <v>1</v>
      </c>
      <c r="K28" s="9">
        <v>2</v>
      </c>
      <c r="L28" s="10">
        <v>1</v>
      </c>
      <c r="M28" s="10" t="s">
        <v>20</v>
      </c>
      <c r="N28" s="11">
        <v>3</v>
      </c>
      <c r="O28" s="9">
        <v>2</v>
      </c>
      <c r="P28" s="10">
        <v>1</v>
      </c>
      <c r="Q28" s="10" t="s">
        <v>20</v>
      </c>
      <c r="R28" s="11">
        <v>2</v>
      </c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5</v>
      </c>
      <c r="AV28" s="21">
        <f t="shared" si="2"/>
        <v>5</v>
      </c>
      <c r="AW28" s="22">
        <f t="shared" si="3"/>
        <v>50</v>
      </c>
      <c r="AX28" s="23">
        <f t="shared" si="4"/>
        <v>6</v>
      </c>
      <c r="AY28" s="24">
        <f t="shared" si="5"/>
        <v>0</v>
      </c>
      <c r="AZ28" s="24">
        <f t="shared" si="6"/>
        <v>3</v>
      </c>
      <c r="BA28" s="24">
        <f t="shared" si="7"/>
        <v>1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93</v>
      </c>
      <c r="C29" s="9">
        <v>3</v>
      </c>
      <c r="D29" s="10">
        <v>1</v>
      </c>
      <c r="E29" s="10" t="s">
        <v>20</v>
      </c>
      <c r="F29" s="11">
        <v>3</v>
      </c>
      <c r="G29" s="9"/>
      <c r="H29" s="10"/>
      <c r="I29" s="10"/>
      <c r="J29" s="11"/>
      <c r="K29" s="9">
        <v>2</v>
      </c>
      <c r="L29" s="10">
        <v>0</v>
      </c>
      <c r="M29" s="10" t="s">
        <v>19</v>
      </c>
      <c r="N29" s="11">
        <v>2</v>
      </c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5</v>
      </c>
      <c r="AV29" s="21">
        <f t="shared" si="2"/>
        <v>1</v>
      </c>
      <c r="AW29" s="22">
        <f t="shared" si="3"/>
        <v>83.333333333333343</v>
      </c>
      <c r="AX29" s="23">
        <f t="shared" si="4"/>
        <v>5</v>
      </c>
      <c r="AY29" s="24">
        <f t="shared" si="5"/>
        <v>1</v>
      </c>
      <c r="AZ29" s="24">
        <f t="shared" si="6"/>
        <v>1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 t="s">
        <v>122</v>
      </c>
      <c r="C30" s="9"/>
      <c r="D30" s="10"/>
      <c r="E30" s="10"/>
      <c r="F30" s="11"/>
      <c r="G30" s="9">
        <v>2</v>
      </c>
      <c r="H30" s="10">
        <v>1</v>
      </c>
      <c r="I30" s="10" t="s">
        <v>51</v>
      </c>
      <c r="J30" s="11">
        <v>2</v>
      </c>
      <c r="K30" s="9"/>
      <c r="L30" s="10"/>
      <c r="M30" s="10"/>
      <c r="N30" s="11"/>
      <c r="O30" s="9">
        <v>2</v>
      </c>
      <c r="P30" s="10">
        <v>0</v>
      </c>
      <c r="Q30" s="10" t="s">
        <v>19</v>
      </c>
      <c r="R30" s="11">
        <v>2</v>
      </c>
      <c r="S30" s="9">
        <v>1</v>
      </c>
      <c r="T30" s="10">
        <v>2</v>
      </c>
      <c r="U30" s="10" t="s">
        <v>23</v>
      </c>
      <c r="V30" s="11">
        <v>1</v>
      </c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5</v>
      </c>
      <c r="AV30" s="21">
        <f t="shared" si="2"/>
        <v>3</v>
      </c>
      <c r="AW30" s="22">
        <f t="shared" si="3"/>
        <v>62.5</v>
      </c>
      <c r="AX30" s="23">
        <f t="shared" si="4"/>
        <v>5</v>
      </c>
      <c r="AY30" s="24">
        <f t="shared" si="5"/>
        <v>1</v>
      </c>
      <c r="AZ30" s="24">
        <f t="shared" si="6"/>
        <v>0</v>
      </c>
      <c r="BA30" s="24">
        <f t="shared" si="7"/>
        <v>1</v>
      </c>
      <c r="BB30" s="25">
        <f t="shared" si="8"/>
        <v>1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144</v>
      </c>
      <c r="C31" s="9"/>
      <c r="D31" s="10"/>
      <c r="E31" s="10"/>
      <c r="F31" s="11"/>
      <c r="G31" s="9">
        <v>0</v>
      </c>
      <c r="H31" s="10">
        <v>3</v>
      </c>
      <c r="I31" s="10" t="s">
        <v>51</v>
      </c>
      <c r="J31" s="11">
        <v>0</v>
      </c>
      <c r="K31" s="9"/>
      <c r="L31" s="10"/>
      <c r="M31" s="10"/>
      <c r="N31" s="11"/>
      <c r="O31" s="9">
        <v>3</v>
      </c>
      <c r="P31" s="10">
        <v>0</v>
      </c>
      <c r="Q31" s="10" t="s">
        <v>19</v>
      </c>
      <c r="R31" s="11">
        <v>3</v>
      </c>
      <c r="S31" s="9">
        <v>2</v>
      </c>
      <c r="T31" s="10">
        <v>1</v>
      </c>
      <c r="U31" s="10" t="s">
        <v>20</v>
      </c>
      <c r="V31" s="11">
        <v>2</v>
      </c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5</v>
      </c>
      <c r="AV31" s="21">
        <f t="shared" si="2"/>
        <v>4</v>
      </c>
      <c r="AW31" s="22">
        <f t="shared" si="3"/>
        <v>55.555555555555557</v>
      </c>
      <c r="AX31" s="23">
        <f t="shared" si="4"/>
        <v>5</v>
      </c>
      <c r="AY31" s="24">
        <f t="shared" si="5"/>
        <v>1</v>
      </c>
      <c r="AZ31" s="24">
        <f t="shared" si="6"/>
        <v>1</v>
      </c>
      <c r="BA31" s="24">
        <f t="shared" si="7"/>
        <v>0</v>
      </c>
      <c r="BB31" s="25">
        <f t="shared" si="8"/>
        <v>1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 t="s">
        <v>141</v>
      </c>
      <c r="C32" s="9"/>
      <c r="D32" s="10"/>
      <c r="E32" s="10"/>
      <c r="F32" s="11"/>
      <c r="G32" s="9">
        <v>1</v>
      </c>
      <c r="H32" s="10">
        <v>2</v>
      </c>
      <c r="I32" s="10" t="s">
        <v>23</v>
      </c>
      <c r="J32" s="11">
        <v>1</v>
      </c>
      <c r="K32" s="9">
        <v>1</v>
      </c>
      <c r="L32" s="10">
        <v>2</v>
      </c>
      <c r="M32" s="10" t="s">
        <v>20</v>
      </c>
      <c r="N32" s="11">
        <v>2</v>
      </c>
      <c r="O32" s="9">
        <v>2</v>
      </c>
      <c r="P32" s="10">
        <v>1</v>
      </c>
      <c r="Q32" s="10" t="s">
        <v>20</v>
      </c>
      <c r="R32" s="11">
        <v>2</v>
      </c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4</v>
      </c>
      <c r="AV32" s="21">
        <f t="shared" si="2"/>
        <v>5</v>
      </c>
      <c r="AW32" s="22">
        <f t="shared" si="3"/>
        <v>44.444444444444443</v>
      </c>
      <c r="AX32" s="23">
        <f t="shared" si="4"/>
        <v>5</v>
      </c>
      <c r="AY32" s="24">
        <f t="shared" si="5"/>
        <v>0</v>
      </c>
      <c r="AZ32" s="24">
        <f t="shared" si="6"/>
        <v>2</v>
      </c>
      <c r="BA32" s="24">
        <f t="shared" si="7"/>
        <v>1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112</v>
      </c>
      <c r="C33" s="9"/>
      <c r="D33" s="10"/>
      <c r="E33" s="10"/>
      <c r="F33" s="11"/>
      <c r="G33" s="9">
        <v>1</v>
      </c>
      <c r="H33" s="10">
        <v>1</v>
      </c>
      <c r="I33" s="10" t="s">
        <v>20</v>
      </c>
      <c r="J33" s="11">
        <v>1</v>
      </c>
      <c r="K33" s="9">
        <v>2</v>
      </c>
      <c r="L33" s="10">
        <v>0</v>
      </c>
      <c r="M33" s="10" t="s">
        <v>19</v>
      </c>
      <c r="N33" s="11">
        <v>2</v>
      </c>
      <c r="O33" s="9">
        <v>0</v>
      </c>
      <c r="P33" s="10">
        <v>2</v>
      </c>
      <c r="Q33" s="10" t="s">
        <v>23</v>
      </c>
      <c r="R33" s="11">
        <v>0</v>
      </c>
      <c r="S33" s="9"/>
      <c r="T33" s="10"/>
      <c r="U33" s="10"/>
      <c r="V33" s="11"/>
      <c r="W33" s="9">
        <v>1</v>
      </c>
      <c r="X33" s="10">
        <v>3</v>
      </c>
      <c r="Y33" s="10" t="s">
        <v>51</v>
      </c>
      <c r="Z33" s="11">
        <v>2</v>
      </c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4</v>
      </c>
      <c r="AV33" s="21">
        <f t="shared" si="2"/>
        <v>6</v>
      </c>
      <c r="AW33" s="22">
        <f t="shared" si="3"/>
        <v>40</v>
      </c>
      <c r="AX33" s="23">
        <f t="shared" si="4"/>
        <v>5</v>
      </c>
      <c r="AY33" s="24">
        <f t="shared" si="5"/>
        <v>1</v>
      </c>
      <c r="AZ33" s="24">
        <f t="shared" si="6"/>
        <v>1</v>
      </c>
      <c r="BA33" s="24">
        <f t="shared" si="7"/>
        <v>1</v>
      </c>
      <c r="BB33" s="25">
        <f t="shared" si="8"/>
        <v>1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30" t="s">
        <v>22</v>
      </c>
      <c r="C34" s="9">
        <v>0</v>
      </c>
      <c r="D34" s="10">
        <v>2</v>
      </c>
      <c r="E34" s="10" t="s">
        <v>23</v>
      </c>
      <c r="F34" s="11">
        <v>0</v>
      </c>
      <c r="G34" s="9">
        <v>1</v>
      </c>
      <c r="H34" s="10">
        <v>2</v>
      </c>
      <c r="I34" s="10" t="s">
        <v>23</v>
      </c>
      <c r="J34" s="11">
        <v>1</v>
      </c>
      <c r="K34" s="9">
        <v>0</v>
      </c>
      <c r="L34" s="10">
        <v>4</v>
      </c>
      <c r="M34" s="10" t="s">
        <v>89</v>
      </c>
      <c r="N34" s="11">
        <v>0</v>
      </c>
      <c r="O34" s="9">
        <v>1</v>
      </c>
      <c r="P34" s="10">
        <v>2</v>
      </c>
      <c r="Q34" s="10" t="s">
        <v>23</v>
      </c>
      <c r="R34" s="11">
        <v>1</v>
      </c>
      <c r="S34" s="9">
        <v>3</v>
      </c>
      <c r="T34" s="10">
        <v>1</v>
      </c>
      <c r="U34" s="10" t="s">
        <v>20</v>
      </c>
      <c r="V34" s="11">
        <v>3</v>
      </c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5</v>
      </c>
      <c r="AV34" s="21">
        <f t="shared" si="2"/>
        <v>11</v>
      </c>
      <c r="AW34" s="22">
        <f t="shared" si="3"/>
        <v>31.25</v>
      </c>
      <c r="AX34" s="23">
        <f t="shared" si="4"/>
        <v>5</v>
      </c>
      <c r="AY34" s="24">
        <f t="shared" si="5"/>
        <v>0</v>
      </c>
      <c r="AZ34" s="24">
        <f t="shared" si="6"/>
        <v>1</v>
      </c>
      <c r="BA34" s="24">
        <f t="shared" si="7"/>
        <v>3</v>
      </c>
      <c r="BB34" s="25">
        <f t="shared" si="8"/>
        <v>0</v>
      </c>
      <c r="BC34" s="26">
        <f t="shared" si="9"/>
        <v>1</v>
      </c>
    </row>
    <row r="35" spans="1:55" ht="20" customHeight="1" x14ac:dyDescent="0.2">
      <c r="A35" s="28">
        <f t="shared" si="0"/>
        <v>31</v>
      </c>
      <c r="B35" s="30" t="s">
        <v>59</v>
      </c>
      <c r="C35" s="9">
        <v>2</v>
      </c>
      <c r="D35" s="10">
        <v>1</v>
      </c>
      <c r="E35" s="10" t="s">
        <v>20</v>
      </c>
      <c r="F35" s="11">
        <v>2</v>
      </c>
      <c r="G35" s="9"/>
      <c r="H35" s="10"/>
      <c r="I35" s="10"/>
      <c r="J35" s="11"/>
      <c r="K35" s="9">
        <v>2</v>
      </c>
      <c r="L35" s="10">
        <v>1</v>
      </c>
      <c r="M35" s="10" t="s">
        <v>20</v>
      </c>
      <c r="N35" s="11">
        <v>2</v>
      </c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4</v>
      </c>
      <c r="AV35" s="21">
        <f t="shared" si="2"/>
        <v>2</v>
      </c>
      <c r="AW35" s="22">
        <f t="shared" si="3"/>
        <v>66.666666666666657</v>
      </c>
      <c r="AX35" s="23">
        <f t="shared" si="4"/>
        <v>4</v>
      </c>
      <c r="AY35" s="24">
        <f t="shared" si="5"/>
        <v>0</v>
      </c>
      <c r="AZ35" s="24">
        <f t="shared" si="6"/>
        <v>2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0"/>
        <v>32</v>
      </c>
      <c r="B36" s="30" t="s">
        <v>49</v>
      </c>
      <c r="C36" s="9">
        <v>1</v>
      </c>
      <c r="D36" s="10">
        <v>1</v>
      </c>
      <c r="E36" s="10" t="s">
        <v>20</v>
      </c>
      <c r="F36" s="11">
        <v>1</v>
      </c>
      <c r="G36" s="9"/>
      <c r="H36" s="10"/>
      <c r="I36" s="10"/>
      <c r="J36" s="11"/>
      <c r="K36" s="9">
        <v>3</v>
      </c>
      <c r="L36" s="10">
        <v>1</v>
      </c>
      <c r="M36" s="10" t="s">
        <v>19</v>
      </c>
      <c r="N36" s="11">
        <v>3</v>
      </c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4</v>
      </c>
      <c r="AV36" s="21">
        <f t="shared" si="2"/>
        <v>2</v>
      </c>
      <c r="AW36" s="22">
        <f t="shared" si="3"/>
        <v>66.666666666666657</v>
      </c>
      <c r="AX36" s="23">
        <f t="shared" si="4"/>
        <v>4</v>
      </c>
      <c r="AY36" s="24">
        <f t="shared" si="5"/>
        <v>1</v>
      </c>
      <c r="AZ36" s="24">
        <f t="shared" si="6"/>
        <v>1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ref="A37:A68" si="10">1+A36</f>
        <v>33</v>
      </c>
      <c r="B37" s="30" t="s">
        <v>193</v>
      </c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>
        <v>1</v>
      </c>
      <c r="P37" s="10">
        <v>2</v>
      </c>
      <c r="Q37" s="10" t="s">
        <v>23</v>
      </c>
      <c r="R37" s="11">
        <v>1</v>
      </c>
      <c r="S37" s="9">
        <v>3</v>
      </c>
      <c r="T37" s="10">
        <v>0</v>
      </c>
      <c r="U37" s="10" t="s">
        <v>19</v>
      </c>
      <c r="V37" s="11">
        <v>3</v>
      </c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68" si="11">SUM(C37+G37+K37+O37+S37+W37+AA37+AE37+AI37+AM37+AQ37)</f>
        <v>4</v>
      </c>
      <c r="AV37" s="21">
        <f t="shared" ref="AV37:AV68" si="12">(D37+H37+L37+P37+T37+X37+AB37+AF37+AJ37+AN37+AR37)</f>
        <v>2</v>
      </c>
      <c r="AW37" s="22">
        <f t="shared" ref="AW37:AW68" si="13">(AU37/(AV37+AU37)*100)</f>
        <v>66.666666666666657</v>
      </c>
      <c r="AX37" s="23">
        <f t="shared" ref="AX37:AX68" si="14">(F37+J37+N37+R37+V37+Z37+AD37+AH37+AL37+AP37+AT37)</f>
        <v>4</v>
      </c>
      <c r="AY37" s="24">
        <f t="shared" ref="AY37:AY68" si="15">COUNTIF(C37:AT37,"1.m")</f>
        <v>1</v>
      </c>
      <c r="AZ37" s="24">
        <f t="shared" ref="AZ37:AZ68" si="16">COUNTIF(C37:AT37,"2.m")</f>
        <v>0</v>
      </c>
      <c r="BA37" s="24">
        <f t="shared" ref="BA37:BA68" si="17">COUNTIF(C37:AT37,"3.m")</f>
        <v>1</v>
      </c>
      <c r="BB37" s="25">
        <f t="shared" ref="BB37:BB68" si="18">COUNTIF(C37:AT37,"4.m")</f>
        <v>0</v>
      </c>
      <c r="BC37" s="26">
        <f t="shared" ref="BC37:BC68" si="19">COUNTIF(C37:AT37,"5.m")</f>
        <v>0</v>
      </c>
    </row>
    <row r="38" spans="1:55" ht="20" customHeight="1" x14ac:dyDescent="0.2">
      <c r="A38" s="28">
        <f t="shared" si="10"/>
        <v>34</v>
      </c>
      <c r="B38" s="30" t="s">
        <v>121</v>
      </c>
      <c r="C38" s="9"/>
      <c r="D38" s="10"/>
      <c r="E38" s="10"/>
      <c r="F38" s="11"/>
      <c r="G38" s="9">
        <v>1</v>
      </c>
      <c r="H38" s="10">
        <v>2</v>
      </c>
      <c r="I38" s="10" t="s">
        <v>23</v>
      </c>
      <c r="J38" s="11">
        <v>1</v>
      </c>
      <c r="K38" s="9">
        <v>2</v>
      </c>
      <c r="L38" s="10">
        <v>0</v>
      </c>
      <c r="M38" s="10" t="s">
        <v>19</v>
      </c>
      <c r="N38" s="11">
        <v>3</v>
      </c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1"/>
        <v>3</v>
      </c>
      <c r="AV38" s="21">
        <f t="shared" si="12"/>
        <v>2</v>
      </c>
      <c r="AW38" s="22">
        <f t="shared" si="13"/>
        <v>60</v>
      </c>
      <c r="AX38" s="23">
        <f t="shared" si="14"/>
        <v>4</v>
      </c>
      <c r="AY38" s="24">
        <f t="shared" si="15"/>
        <v>1</v>
      </c>
      <c r="AZ38" s="24">
        <f t="shared" si="16"/>
        <v>0</v>
      </c>
      <c r="BA38" s="24">
        <f t="shared" si="17"/>
        <v>1</v>
      </c>
      <c r="BB38" s="25">
        <f t="shared" si="18"/>
        <v>0</v>
      </c>
      <c r="BC38" s="26">
        <f t="shared" si="19"/>
        <v>0</v>
      </c>
    </row>
    <row r="39" spans="1:55" ht="20" customHeight="1" x14ac:dyDescent="0.2">
      <c r="A39" s="28">
        <f t="shared" si="10"/>
        <v>35</v>
      </c>
      <c r="B39" s="30" t="s">
        <v>162</v>
      </c>
      <c r="C39" s="9"/>
      <c r="D39" s="10"/>
      <c r="E39" s="10"/>
      <c r="F39" s="11"/>
      <c r="G39" s="9"/>
      <c r="H39" s="10"/>
      <c r="I39" s="10"/>
      <c r="J39" s="11"/>
      <c r="K39" s="9">
        <v>3</v>
      </c>
      <c r="L39" s="10">
        <v>1</v>
      </c>
      <c r="M39" s="10" t="s">
        <v>23</v>
      </c>
      <c r="N39" s="11">
        <v>3</v>
      </c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1"/>
        <v>3</v>
      </c>
      <c r="AV39" s="21">
        <f t="shared" si="12"/>
        <v>1</v>
      </c>
      <c r="AW39" s="22">
        <f t="shared" si="13"/>
        <v>75</v>
      </c>
      <c r="AX39" s="23">
        <f t="shared" si="14"/>
        <v>3</v>
      </c>
      <c r="AY39" s="24">
        <f t="shared" si="15"/>
        <v>0</v>
      </c>
      <c r="AZ39" s="24">
        <f t="shared" si="16"/>
        <v>0</v>
      </c>
      <c r="BA39" s="24">
        <f t="shared" si="17"/>
        <v>1</v>
      </c>
      <c r="BB39" s="25">
        <f t="shared" si="18"/>
        <v>0</v>
      </c>
      <c r="BC39" s="26">
        <f t="shared" si="19"/>
        <v>0</v>
      </c>
    </row>
    <row r="40" spans="1:55" ht="20" customHeight="1" x14ac:dyDescent="0.2">
      <c r="A40" s="28">
        <f t="shared" si="10"/>
        <v>36</v>
      </c>
      <c r="B40" s="30" t="s">
        <v>167</v>
      </c>
      <c r="C40" s="9"/>
      <c r="D40" s="10"/>
      <c r="E40" s="10"/>
      <c r="F40" s="11"/>
      <c r="G40" s="9"/>
      <c r="H40" s="10"/>
      <c r="I40" s="10"/>
      <c r="J40" s="11"/>
      <c r="K40" s="9">
        <v>2</v>
      </c>
      <c r="L40" s="10">
        <v>1</v>
      </c>
      <c r="M40" s="10" t="s">
        <v>20</v>
      </c>
      <c r="N40" s="11">
        <v>3</v>
      </c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1"/>
        <v>2</v>
      </c>
      <c r="AV40" s="21">
        <f t="shared" si="12"/>
        <v>1</v>
      </c>
      <c r="AW40" s="22">
        <f t="shared" si="13"/>
        <v>66.666666666666657</v>
      </c>
      <c r="AX40" s="23">
        <f t="shared" si="14"/>
        <v>3</v>
      </c>
      <c r="AY40" s="24">
        <f t="shared" si="15"/>
        <v>0</v>
      </c>
      <c r="AZ40" s="24">
        <f t="shared" si="16"/>
        <v>1</v>
      </c>
      <c r="BA40" s="24">
        <f t="shared" si="17"/>
        <v>0</v>
      </c>
      <c r="BB40" s="25">
        <f t="shared" si="18"/>
        <v>0</v>
      </c>
      <c r="BC40" s="26">
        <f t="shared" si="19"/>
        <v>0</v>
      </c>
    </row>
    <row r="41" spans="1:55" ht="20" customHeight="1" x14ac:dyDescent="0.2">
      <c r="A41" s="28">
        <f t="shared" si="10"/>
        <v>37</v>
      </c>
      <c r="B41" s="30" t="s">
        <v>251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>
        <v>2</v>
      </c>
      <c r="X41" s="10">
        <v>1</v>
      </c>
      <c r="Y41" s="10" t="s">
        <v>20</v>
      </c>
      <c r="Z41" s="11">
        <v>3</v>
      </c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1"/>
        <v>2</v>
      </c>
      <c r="AV41" s="21">
        <f t="shared" si="12"/>
        <v>1</v>
      </c>
      <c r="AW41" s="22">
        <f t="shared" si="13"/>
        <v>66.666666666666657</v>
      </c>
      <c r="AX41" s="23">
        <f t="shared" si="14"/>
        <v>3</v>
      </c>
      <c r="AY41" s="24">
        <f t="shared" si="15"/>
        <v>0</v>
      </c>
      <c r="AZ41" s="24">
        <f t="shared" si="16"/>
        <v>1</v>
      </c>
      <c r="BA41" s="24">
        <f t="shared" si="17"/>
        <v>0</v>
      </c>
      <c r="BB41" s="25">
        <f t="shared" si="18"/>
        <v>0</v>
      </c>
      <c r="BC41" s="26">
        <f t="shared" si="19"/>
        <v>0</v>
      </c>
    </row>
    <row r="42" spans="1:55" ht="20" customHeight="1" x14ac:dyDescent="0.2">
      <c r="A42" s="28">
        <f t="shared" si="10"/>
        <v>38</v>
      </c>
      <c r="B42" s="30" t="s">
        <v>269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>
        <v>2</v>
      </c>
      <c r="X42" s="10">
        <v>1</v>
      </c>
      <c r="Y42" s="10" t="s">
        <v>20</v>
      </c>
      <c r="Z42" s="11">
        <v>3</v>
      </c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2</v>
      </c>
      <c r="AV42" s="21">
        <f t="shared" si="12"/>
        <v>1</v>
      </c>
      <c r="AW42" s="22">
        <f t="shared" si="13"/>
        <v>66.666666666666657</v>
      </c>
      <c r="AX42" s="23">
        <f t="shared" si="14"/>
        <v>3</v>
      </c>
      <c r="AY42" s="24">
        <f t="shared" si="15"/>
        <v>0</v>
      </c>
      <c r="AZ42" s="24">
        <f t="shared" si="16"/>
        <v>1</v>
      </c>
      <c r="BA42" s="24">
        <f t="shared" si="17"/>
        <v>0</v>
      </c>
      <c r="BB42" s="25">
        <f t="shared" si="18"/>
        <v>0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30" t="s">
        <v>271</v>
      </c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>
        <v>2</v>
      </c>
      <c r="X43" s="10">
        <v>1</v>
      </c>
      <c r="Y43" s="10" t="s">
        <v>20</v>
      </c>
      <c r="Z43" s="11">
        <v>3</v>
      </c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2</v>
      </c>
      <c r="AV43" s="21">
        <f t="shared" si="12"/>
        <v>1</v>
      </c>
      <c r="AW43" s="22">
        <f t="shared" si="13"/>
        <v>66.666666666666657</v>
      </c>
      <c r="AX43" s="23">
        <f t="shared" si="14"/>
        <v>3</v>
      </c>
      <c r="AY43" s="24">
        <f t="shared" si="15"/>
        <v>0</v>
      </c>
      <c r="AZ43" s="24">
        <f t="shared" si="16"/>
        <v>1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 t="s">
        <v>124</v>
      </c>
      <c r="C44" s="9"/>
      <c r="D44" s="10"/>
      <c r="E44" s="10"/>
      <c r="F44" s="11"/>
      <c r="G44" s="9">
        <v>3</v>
      </c>
      <c r="H44" s="10">
        <v>0</v>
      </c>
      <c r="I44" s="10" t="s">
        <v>19</v>
      </c>
      <c r="J44" s="11">
        <v>3</v>
      </c>
      <c r="K44" s="9"/>
      <c r="L44" s="10"/>
      <c r="M44" s="10"/>
      <c r="N44" s="11"/>
      <c r="O44" s="9">
        <v>0</v>
      </c>
      <c r="P44" s="10">
        <v>2</v>
      </c>
      <c r="Q44" s="10" t="s">
        <v>23</v>
      </c>
      <c r="R44" s="11">
        <v>0</v>
      </c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3</v>
      </c>
      <c r="AV44" s="21">
        <f t="shared" si="12"/>
        <v>2</v>
      </c>
      <c r="AW44" s="22">
        <f t="shared" si="13"/>
        <v>60</v>
      </c>
      <c r="AX44" s="23">
        <f t="shared" si="14"/>
        <v>3</v>
      </c>
      <c r="AY44" s="24">
        <f t="shared" si="15"/>
        <v>1</v>
      </c>
      <c r="AZ44" s="24">
        <f t="shared" si="16"/>
        <v>0</v>
      </c>
      <c r="BA44" s="24">
        <f t="shared" si="17"/>
        <v>1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 t="s">
        <v>108</v>
      </c>
      <c r="C45" s="9"/>
      <c r="D45" s="10"/>
      <c r="E45" s="10"/>
      <c r="F45" s="11"/>
      <c r="G45" s="9">
        <v>2</v>
      </c>
      <c r="H45" s="10">
        <v>0</v>
      </c>
      <c r="I45" s="10" t="s">
        <v>19</v>
      </c>
      <c r="J45" s="11">
        <v>2</v>
      </c>
      <c r="K45" s="9">
        <v>1</v>
      </c>
      <c r="L45" s="10">
        <v>2</v>
      </c>
      <c r="M45" s="10" t="s">
        <v>23</v>
      </c>
      <c r="N45" s="11">
        <v>1</v>
      </c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3</v>
      </c>
      <c r="AV45" s="21">
        <f t="shared" si="12"/>
        <v>2</v>
      </c>
      <c r="AW45" s="22">
        <f t="shared" si="13"/>
        <v>60</v>
      </c>
      <c r="AX45" s="23">
        <f t="shared" si="14"/>
        <v>3</v>
      </c>
      <c r="AY45" s="24">
        <f t="shared" si="15"/>
        <v>1</v>
      </c>
      <c r="AZ45" s="24">
        <f t="shared" si="16"/>
        <v>0</v>
      </c>
      <c r="BA45" s="24">
        <f t="shared" si="17"/>
        <v>1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 t="s">
        <v>229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>
        <v>2</v>
      </c>
      <c r="X46" s="10">
        <v>2</v>
      </c>
      <c r="Y46" s="10" t="s">
        <v>23</v>
      </c>
      <c r="Z46" s="11">
        <v>3</v>
      </c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2</v>
      </c>
      <c r="AV46" s="21">
        <f t="shared" si="12"/>
        <v>2</v>
      </c>
      <c r="AW46" s="22">
        <f t="shared" si="13"/>
        <v>50</v>
      </c>
      <c r="AX46" s="23">
        <f t="shared" si="14"/>
        <v>3</v>
      </c>
      <c r="AY46" s="24">
        <f t="shared" si="15"/>
        <v>0</v>
      </c>
      <c r="AZ46" s="24">
        <f t="shared" si="16"/>
        <v>0</v>
      </c>
      <c r="BA46" s="24">
        <f t="shared" si="17"/>
        <v>1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30" t="s">
        <v>45</v>
      </c>
      <c r="C47" s="9">
        <v>0</v>
      </c>
      <c r="D47" s="10">
        <v>2</v>
      </c>
      <c r="E47" s="10" t="s">
        <v>23</v>
      </c>
      <c r="F47" s="11">
        <v>0</v>
      </c>
      <c r="G47" s="9">
        <v>3</v>
      </c>
      <c r="H47" s="10">
        <v>0</v>
      </c>
      <c r="I47" s="10" t="s">
        <v>19</v>
      </c>
      <c r="J47" s="11">
        <v>3</v>
      </c>
      <c r="K47" s="9">
        <v>0</v>
      </c>
      <c r="L47" s="10">
        <v>3</v>
      </c>
      <c r="M47" s="10" t="s">
        <v>51</v>
      </c>
      <c r="N47" s="11">
        <v>0</v>
      </c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3</v>
      </c>
      <c r="AV47" s="21">
        <f t="shared" si="12"/>
        <v>5</v>
      </c>
      <c r="AW47" s="22">
        <f t="shared" si="13"/>
        <v>37.5</v>
      </c>
      <c r="AX47" s="23">
        <f t="shared" si="14"/>
        <v>3</v>
      </c>
      <c r="AY47" s="24">
        <f t="shared" si="15"/>
        <v>1</v>
      </c>
      <c r="AZ47" s="24">
        <f t="shared" si="16"/>
        <v>0</v>
      </c>
      <c r="BA47" s="24">
        <f t="shared" si="17"/>
        <v>1</v>
      </c>
      <c r="BB47" s="25">
        <f t="shared" si="18"/>
        <v>1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30" t="s">
        <v>105</v>
      </c>
      <c r="C48" s="9">
        <v>1</v>
      </c>
      <c r="D48" s="10">
        <v>3</v>
      </c>
      <c r="E48" s="10" t="s">
        <v>51</v>
      </c>
      <c r="F48" s="11">
        <v>1</v>
      </c>
      <c r="G48" s="9">
        <v>2</v>
      </c>
      <c r="H48" s="10">
        <v>2</v>
      </c>
      <c r="I48" s="10" t="s">
        <v>23</v>
      </c>
      <c r="J48" s="11">
        <v>2</v>
      </c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3</v>
      </c>
      <c r="AV48" s="21">
        <f t="shared" si="12"/>
        <v>5</v>
      </c>
      <c r="AW48" s="22">
        <f t="shared" si="13"/>
        <v>37.5</v>
      </c>
      <c r="AX48" s="23">
        <f t="shared" si="14"/>
        <v>3</v>
      </c>
      <c r="AY48" s="24">
        <f t="shared" si="15"/>
        <v>0</v>
      </c>
      <c r="AZ48" s="24">
        <f t="shared" si="16"/>
        <v>0</v>
      </c>
      <c r="BA48" s="24">
        <f t="shared" si="17"/>
        <v>1</v>
      </c>
      <c r="BB48" s="25">
        <f t="shared" si="18"/>
        <v>1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 t="s">
        <v>50</v>
      </c>
      <c r="C49" s="9">
        <v>0</v>
      </c>
      <c r="D49" s="10">
        <v>3</v>
      </c>
      <c r="E49" s="10" t="s">
        <v>51</v>
      </c>
      <c r="F49" s="11">
        <v>0</v>
      </c>
      <c r="G49" s="9"/>
      <c r="H49" s="10"/>
      <c r="I49" s="10"/>
      <c r="J49" s="11"/>
      <c r="K49" s="9">
        <v>1</v>
      </c>
      <c r="L49" s="10">
        <v>2</v>
      </c>
      <c r="M49" s="10" t="s">
        <v>23</v>
      </c>
      <c r="N49" s="11">
        <v>1</v>
      </c>
      <c r="O49" s="9"/>
      <c r="P49" s="10"/>
      <c r="Q49" s="10"/>
      <c r="R49" s="11"/>
      <c r="S49" s="9">
        <v>2</v>
      </c>
      <c r="T49" s="10">
        <v>1</v>
      </c>
      <c r="U49" s="10" t="s">
        <v>20</v>
      </c>
      <c r="V49" s="11">
        <v>2</v>
      </c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3</v>
      </c>
      <c r="AV49" s="21">
        <f t="shared" si="12"/>
        <v>6</v>
      </c>
      <c r="AW49" s="22">
        <f t="shared" si="13"/>
        <v>33.333333333333329</v>
      </c>
      <c r="AX49" s="23">
        <f t="shared" si="14"/>
        <v>3</v>
      </c>
      <c r="AY49" s="24">
        <f t="shared" si="15"/>
        <v>0</v>
      </c>
      <c r="AZ49" s="24">
        <f t="shared" si="16"/>
        <v>1</v>
      </c>
      <c r="BA49" s="24">
        <f t="shared" si="17"/>
        <v>1</v>
      </c>
      <c r="BB49" s="25">
        <f t="shared" si="18"/>
        <v>1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 t="s">
        <v>138</v>
      </c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>
        <v>2</v>
      </c>
      <c r="P50" s="10">
        <v>0</v>
      </c>
      <c r="Q50" s="10" t="s">
        <v>19</v>
      </c>
      <c r="R50" s="11">
        <v>2</v>
      </c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2</v>
      </c>
      <c r="AV50" s="21">
        <f t="shared" si="12"/>
        <v>0</v>
      </c>
      <c r="AW50" s="22">
        <f t="shared" si="13"/>
        <v>100</v>
      </c>
      <c r="AX50" s="23">
        <f t="shared" si="14"/>
        <v>2</v>
      </c>
      <c r="AY50" s="24">
        <f t="shared" si="15"/>
        <v>1</v>
      </c>
      <c r="AZ50" s="24">
        <f t="shared" si="16"/>
        <v>0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10"/>
        <v>47</v>
      </c>
      <c r="B51" s="30" t="s">
        <v>170</v>
      </c>
      <c r="C51" s="9"/>
      <c r="D51" s="10"/>
      <c r="E51" s="10"/>
      <c r="F51" s="11"/>
      <c r="G51" s="9"/>
      <c r="H51" s="10"/>
      <c r="I51" s="10"/>
      <c r="J51" s="11"/>
      <c r="K51" s="9">
        <v>2</v>
      </c>
      <c r="L51" s="10">
        <v>1</v>
      </c>
      <c r="M51" s="10" t="s">
        <v>20</v>
      </c>
      <c r="N51" s="11">
        <v>2</v>
      </c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2</v>
      </c>
      <c r="AV51" s="21">
        <f t="shared" si="12"/>
        <v>1</v>
      </c>
      <c r="AW51" s="22">
        <f t="shared" si="13"/>
        <v>66.666666666666657</v>
      </c>
      <c r="AX51" s="23">
        <f t="shared" si="14"/>
        <v>2</v>
      </c>
      <c r="AY51" s="24">
        <f t="shared" si="15"/>
        <v>0</v>
      </c>
      <c r="AZ51" s="24">
        <f t="shared" si="16"/>
        <v>1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10"/>
        <v>48</v>
      </c>
      <c r="B52" s="30" t="s">
        <v>195</v>
      </c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>
        <v>0</v>
      </c>
      <c r="P52" s="10">
        <v>1</v>
      </c>
      <c r="Q52" s="10" t="s">
        <v>20</v>
      </c>
      <c r="R52" s="11">
        <v>0</v>
      </c>
      <c r="S52" s="9">
        <v>2</v>
      </c>
      <c r="T52" s="10">
        <v>0</v>
      </c>
      <c r="U52" s="10" t="s">
        <v>19</v>
      </c>
      <c r="V52" s="11">
        <v>2</v>
      </c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2</v>
      </c>
      <c r="AV52" s="21">
        <f t="shared" si="12"/>
        <v>1</v>
      </c>
      <c r="AW52" s="22">
        <f t="shared" si="13"/>
        <v>66.666666666666657</v>
      </c>
      <c r="AX52" s="23">
        <f t="shared" si="14"/>
        <v>2</v>
      </c>
      <c r="AY52" s="24">
        <f t="shared" si="15"/>
        <v>1</v>
      </c>
      <c r="AZ52" s="24">
        <f t="shared" si="16"/>
        <v>1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20" customHeight="1" x14ac:dyDescent="0.2">
      <c r="A53" s="28">
        <f t="shared" si="10"/>
        <v>49</v>
      </c>
      <c r="B53" s="30" t="s">
        <v>211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>
        <v>2</v>
      </c>
      <c r="T53" s="10">
        <v>2</v>
      </c>
      <c r="U53" s="10" t="s">
        <v>23</v>
      </c>
      <c r="V53" s="11">
        <v>2</v>
      </c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2</v>
      </c>
      <c r="AV53" s="21">
        <f t="shared" si="12"/>
        <v>2</v>
      </c>
      <c r="AW53" s="22">
        <f t="shared" si="13"/>
        <v>50</v>
      </c>
      <c r="AX53" s="23">
        <f t="shared" si="14"/>
        <v>2</v>
      </c>
      <c r="AY53" s="24">
        <f t="shared" si="15"/>
        <v>0</v>
      </c>
      <c r="AZ53" s="24">
        <f t="shared" si="16"/>
        <v>0</v>
      </c>
      <c r="BA53" s="24">
        <f t="shared" si="17"/>
        <v>1</v>
      </c>
      <c r="BB53" s="25">
        <f t="shared" si="18"/>
        <v>0</v>
      </c>
      <c r="BC53" s="26">
        <f t="shared" si="19"/>
        <v>0</v>
      </c>
    </row>
    <row r="54" spans="1:55" ht="20" customHeight="1" x14ac:dyDescent="0.2">
      <c r="A54" s="28">
        <f t="shared" si="10"/>
        <v>50</v>
      </c>
      <c r="B54" s="30" t="s">
        <v>245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>
        <v>1</v>
      </c>
      <c r="X54" s="10">
        <v>1</v>
      </c>
      <c r="Y54" s="10" t="s">
        <v>20</v>
      </c>
      <c r="Z54" s="11">
        <v>2</v>
      </c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1</v>
      </c>
      <c r="AV54" s="21">
        <f t="shared" si="12"/>
        <v>1</v>
      </c>
      <c r="AW54" s="22">
        <f t="shared" si="13"/>
        <v>50</v>
      </c>
      <c r="AX54" s="23">
        <f t="shared" si="14"/>
        <v>2</v>
      </c>
      <c r="AY54" s="24">
        <f t="shared" si="15"/>
        <v>0</v>
      </c>
      <c r="AZ54" s="24">
        <f t="shared" si="16"/>
        <v>1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20" customHeight="1" x14ac:dyDescent="0.2">
      <c r="A55" s="28">
        <f t="shared" si="10"/>
        <v>51</v>
      </c>
      <c r="B55" s="30" t="s">
        <v>247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>
        <v>1</v>
      </c>
      <c r="X55" s="10">
        <v>1</v>
      </c>
      <c r="Y55" s="10" t="s">
        <v>20</v>
      </c>
      <c r="Z55" s="11">
        <v>2</v>
      </c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1</v>
      </c>
      <c r="AV55" s="21">
        <f t="shared" si="12"/>
        <v>1</v>
      </c>
      <c r="AW55" s="22">
        <f t="shared" si="13"/>
        <v>50</v>
      </c>
      <c r="AX55" s="23">
        <f t="shared" si="14"/>
        <v>2</v>
      </c>
      <c r="AY55" s="24">
        <f t="shared" si="15"/>
        <v>0</v>
      </c>
      <c r="AZ55" s="24">
        <f t="shared" si="16"/>
        <v>1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20" customHeight="1" x14ac:dyDescent="0.2">
      <c r="A56" s="28">
        <f t="shared" si="10"/>
        <v>52</v>
      </c>
      <c r="B56" s="30" t="s">
        <v>192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>
        <v>2</v>
      </c>
      <c r="P56" s="10">
        <v>1</v>
      </c>
      <c r="Q56" s="10" t="s">
        <v>20</v>
      </c>
      <c r="R56" s="11">
        <v>2</v>
      </c>
      <c r="S56" s="9">
        <v>0</v>
      </c>
      <c r="T56" s="10">
        <v>3</v>
      </c>
      <c r="U56" s="10" t="s">
        <v>51</v>
      </c>
      <c r="V56" s="11">
        <v>0</v>
      </c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2</v>
      </c>
      <c r="AV56" s="21">
        <f t="shared" si="12"/>
        <v>4</v>
      </c>
      <c r="AW56" s="22">
        <f t="shared" si="13"/>
        <v>33.333333333333329</v>
      </c>
      <c r="AX56" s="23">
        <f t="shared" si="14"/>
        <v>2</v>
      </c>
      <c r="AY56" s="24">
        <f t="shared" si="15"/>
        <v>0</v>
      </c>
      <c r="AZ56" s="24">
        <f t="shared" si="16"/>
        <v>1</v>
      </c>
      <c r="BA56" s="24">
        <f t="shared" si="17"/>
        <v>0</v>
      </c>
      <c r="BB56" s="25">
        <f t="shared" si="18"/>
        <v>1</v>
      </c>
      <c r="BC56" s="26">
        <f t="shared" si="19"/>
        <v>0</v>
      </c>
    </row>
    <row r="57" spans="1:55" ht="20" customHeight="1" x14ac:dyDescent="0.2">
      <c r="A57" s="28">
        <f t="shared" si="10"/>
        <v>53</v>
      </c>
      <c r="B57" s="30" t="s">
        <v>72</v>
      </c>
      <c r="C57" s="9">
        <v>1</v>
      </c>
      <c r="D57" s="10">
        <v>2</v>
      </c>
      <c r="E57" s="10" t="s">
        <v>23</v>
      </c>
      <c r="F57" s="11">
        <v>2</v>
      </c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1</v>
      </c>
      <c r="AV57" s="21">
        <f t="shared" si="12"/>
        <v>2</v>
      </c>
      <c r="AW57" s="22">
        <f t="shared" si="13"/>
        <v>33.333333333333329</v>
      </c>
      <c r="AX57" s="23">
        <f t="shared" si="14"/>
        <v>2</v>
      </c>
      <c r="AY57" s="24">
        <f t="shared" si="15"/>
        <v>0</v>
      </c>
      <c r="AZ57" s="24">
        <f t="shared" si="16"/>
        <v>0</v>
      </c>
      <c r="BA57" s="24">
        <f t="shared" si="17"/>
        <v>1</v>
      </c>
      <c r="BB57" s="25">
        <f t="shared" si="18"/>
        <v>0</v>
      </c>
      <c r="BC57" s="26">
        <f t="shared" si="19"/>
        <v>0</v>
      </c>
    </row>
    <row r="58" spans="1:55" ht="20" customHeight="1" x14ac:dyDescent="0.2">
      <c r="A58" s="28">
        <f t="shared" si="10"/>
        <v>54</v>
      </c>
      <c r="B58" s="30" t="s">
        <v>270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>
        <v>1</v>
      </c>
      <c r="X58" s="10">
        <v>2</v>
      </c>
      <c r="Y58" s="10" t="s">
        <v>23</v>
      </c>
      <c r="Z58" s="11">
        <v>2</v>
      </c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1</v>
      </c>
      <c r="AV58" s="21">
        <f t="shared" si="12"/>
        <v>2</v>
      </c>
      <c r="AW58" s="22">
        <f t="shared" si="13"/>
        <v>33.333333333333329</v>
      </c>
      <c r="AX58" s="23">
        <f t="shared" si="14"/>
        <v>2</v>
      </c>
      <c r="AY58" s="24">
        <f t="shared" si="15"/>
        <v>0</v>
      </c>
      <c r="AZ58" s="24">
        <f t="shared" si="16"/>
        <v>0</v>
      </c>
      <c r="BA58" s="24">
        <f t="shared" si="17"/>
        <v>1</v>
      </c>
      <c r="BB58" s="25">
        <f t="shared" si="18"/>
        <v>0</v>
      </c>
      <c r="BC58" s="26">
        <f t="shared" si="19"/>
        <v>0</v>
      </c>
    </row>
    <row r="59" spans="1:55" ht="20" customHeight="1" x14ac:dyDescent="0.2">
      <c r="A59" s="28">
        <f t="shared" si="10"/>
        <v>55</v>
      </c>
      <c r="B59" s="30" t="s">
        <v>275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>
        <v>1</v>
      </c>
      <c r="X59" s="10">
        <v>2</v>
      </c>
      <c r="Y59" s="10" t="s">
        <v>23</v>
      </c>
      <c r="Z59" s="11">
        <v>2</v>
      </c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1</v>
      </c>
      <c r="AV59" s="21">
        <f t="shared" si="12"/>
        <v>2</v>
      </c>
      <c r="AW59" s="22">
        <f t="shared" si="13"/>
        <v>33.333333333333329</v>
      </c>
      <c r="AX59" s="23">
        <f t="shared" si="14"/>
        <v>2</v>
      </c>
      <c r="AY59" s="24">
        <f t="shared" si="15"/>
        <v>0</v>
      </c>
      <c r="AZ59" s="24">
        <f t="shared" si="16"/>
        <v>0</v>
      </c>
      <c r="BA59" s="24">
        <f t="shared" si="17"/>
        <v>1</v>
      </c>
      <c r="BB59" s="25">
        <f t="shared" si="18"/>
        <v>0</v>
      </c>
      <c r="BC59" s="26">
        <f t="shared" si="19"/>
        <v>0</v>
      </c>
    </row>
    <row r="60" spans="1:55" ht="20" customHeight="1" x14ac:dyDescent="0.2">
      <c r="A60" s="28">
        <f t="shared" si="10"/>
        <v>56</v>
      </c>
      <c r="B60" s="30" t="s">
        <v>276</v>
      </c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>
        <v>1</v>
      </c>
      <c r="X60" s="10">
        <v>2</v>
      </c>
      <c r="Y60" s="10" t="s">
        <v>51</v>
      </c>
      <c r="Z60" s="11">
        <v>2</v>
      </c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1</v>
      </c>
      <c r="AV60" s="21">
        <f t="shared" si="12"/>
        <v>2</v>
      </c>
      <c r="AW60" s="22">
        <f t="shared" si="13"/>
        <v>33.333333333333329</v>
      </c>
      <c r="AX60" s="23">
        <f t="shared" si="14"/>
        <v>2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1</v>
      </c>
      <c r="BC60" s="26">
        <f t="shared" si="19"/>
        <v>0</v>
      </c>
    </row>
    <row r="61" spans="1:55" ht="20" customHeight="1" x14ac:dyDescent="0.2">
      <c r="A61" s="28">
        <f t="shared" si="10"/>
        <v>57</v>
      </c>
      <c r="B61" s="30" t="s">
        <v>227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>
        <v>1</v>
      </c>
      <c r="X61" s="10">
        <v>3</v>
      </c>
      <c r="Y61" s="10" t="s">
        <v>51</v>
      </c>
      <c r="Z61" s="11">
        <v>2</v>
      </c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1</v>
      </c>
      <c r="AV61" s="21">
        <f t="shared" si="12"/>
        <v>3</v>
      </c>
      <c r="AW61" s="22">
        <f t="shared" si="13"/>
        <v>25</v>
      </c>
      <c r="AX61" s="23">
        <f t="shared" si="14"/>
        <v>2</v>
      </c>
      <c r="AY61" s="24">
        <f t="shared" si="15"/>
        <v>0</v>
      </c>
      <c r="AZ61" s="24">
        <f t="shared" si="16"/>
        <v>0</v>
      </c>
      <c r="BA61" s="24">
        <f t="shared" si="17"/>
        <v>0</v>
      </c>
      <c r="BB61" s="25">
        <f t="shared" si="18"/>
        <v>1</v>
      </c>
      <c r="BC61" s="26">
        <f t="shared" si="19"/>
        <v>0</v>
      </c>
    </row>
    <row r="62" spans="1:55" ht="20" customHeight="1" x14ac:dyDescent="0.2">
      <c r="A62" s="28">
        <f t="shared" si="10"/>
        <v>58</v>
      </c>
      <c r="B62" s="30" t="s">
        <v>154</v>
      </c>
      <c r="C62" s="9"/>
      <c r="D62" s="10"/>
      <c r="E62" s="10"/>
      <c r="F62" s="11"/>
      <c r="G62" s="9">
        <v>0</v>
      </c>
      <c r="H62" s="10">
        <v>4</v>
      </c>
      <c r="I62" s="10" t="s">
        <v>89</v>
      </c>
      <c r="J62" s="11">
        <v>0</v>
      </c>
      <c r="K62" s="9"/>
      <c r="L62" s="10"/>
      <c r="M62" s="10"/>
      <c r="N62" s="11"/>
      <c r="O62" s="9">
        <v>0</v>
      </c>
      <c r="P62" s="10">
        <v>2</v>
      </c>
      <c r="Q62" s="10" t="s">
        <v>23</v>
      </c>
      <c r="R62" s="11">
        <v>0</v>
      </c>
      <c r="S62" s="9">
        <v>2</v>
      </c>
      <c r="T62" s="10">
        <v>2</v>
      </c>
      <c r="U62" s="10" t="s">
        <v>23</v>
      </c>
      <c r="V62" s="11">
        <v>2</v>
      </c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2</v>
      </c>
      <c r="AV62" s="21">
        <f t="shared" si="12"/>
        <v>8</v>
      </c>
      <c r="AW62" s="22">
        <f t="shared" si="13"/>
        <v>20</v>
      </c>
      <c r="AX62" s="23">
        <f t="shared" si="14"/>
        <v>2</v>
      </c>
      <c r="AY62" s="24">
        <f t="shared" si="15"/>
        <v>0</v>
      </c>
      <c r="AZ62" s="24">
        <f t="shared" si="16"/>
        <v>0</v>
      </c>
      <c r="BA62" s="24">
        <f t="shared" si="17"/>
        <v>2</v>
      </c>
      <c r="BB62" s="25">
        <f t="shared" si="18"/>
        <v>0</v>
      </c>
      <c r="BC62" s="26">
        <f t="shared" si="19"/>
        <v>1</v>
      </c>
    </row>
    <row r="63" spans="1:55" ht="20" customHeight="1" x14ac:dyDescent="0.2">
      <c r="A63" s="28">
        <f t="shared" si="10"/>
        <v>59</v>
      </c>
      <c r="B63" s="30" t="s">
        <v>63</v>
      </c>
      <c r="C63" s="9">
        <v>0</v>
      </c>
      <c r="D63" s="10">
        <v>3</v>
      </c>
      <c r="E63" s="10" t="s">
        <v>51</v>
      </c>
      <c r="F63" s="11">
        <v>0</v>
      </c>
      <c r="G63" s="9">
        <v>2</v>
      </c>
      <c r="H63" s="10">
        <v>1</v>
      </c>
      <c r="I63" s="10" t="s">
        <v>20</v>
      </c>
      <c r="J63" s="11">
        <v>2</v>
      </c>
      <c r="K63" s="9">
        <v>0</v>
      </c>
      <c r="L63" s="10">
        <v>3</v>
      </c>
      <c r="M63" s="10" t="s">
        <v>51</v>
      </c>
      <c r="N63" s="11">
        <v>0</v>
      </c>
      <c r="O63" s="9">
        <v>0</v>
      </c>
      <c r="P63" s="10">
        <v>3</v>
      </c>
      <c r="Q63" s="10" t="s">
        <v>51</v>
      </c>
      <c r="R63" s="11">
        <v>0</v>
      </c>
      <c r="S63" s="9">
        <v>0</v>
      </c>
      <c r="T63" s="10">
        <v>4</v>
      </c>
      <c r="U63" s="10" t="s">
        <v>89</v>
      </c>
      <c r="V63" s="11">
        <v>0</v>
      </c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2</v>
      </c>
      <c r="AV63" s="21">
        <f t="shared" si="12"/>
        <v>14</v>
      </c>
      <c r="AW63" s="22">
        <f t="shared" si="13"/>
        <v>12.5</v>
      </c>
      <c r="AX63" s="23">
        <f t="shared" si="14"/>
        <v>2</v>
      </c>
      <c r="AY63" s="24">
        <f t="shared" si="15"/>
        <v>0</v>
      </c>
      <c r="AZ63" s="24">
        <f t="shared" si="16"/>
        <v>1</v>
      </c>
      <c r="BA63" s="24">
        <f t="shared" si="17"/>
        <v>0</v>
      </c>
      <c r="BB63" s="25">
        <f t="shared" si="18"/>
        <v>3</v>
      </c>
      <c r="BC63" s="26">
        <f t="shared" si="19"/>
        <v>1</v>
      </c>
    </row>
    <row r="64" spans="1:55" ht="20" customHeight="1" x14ac:dyDescent="0.2">
      <c r="A64" s="28">
        <f t="shared" si="10"/>
        <v>60</v>
      </c>
      <c r="B64" s="30" t="s">
        <v>42</v>
      </c>
      <c r="C64" s="9">
        <v>1</v>
      </c>
      <c r="D64" s="10">
        <v>1</v>
      </c>
      <c r="E64" s="10" t="s">
        <v>20</v>
      </c>
      <c r="F64" s="11">
        <v>1</v>
      </c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1</v>
      </c>
      <c r="AV64" s="21">
        <f t="shared" si="12"/>
        <v>1</v>
      </c>
      <c r="AW64" s="22">
        <f t="shared" si="13"/>
        <v>50</v>
      </c>
      <c r="AX64" s="23">
        <f t="shared" si="14"/>
        <v>1</v>
      </c>
      <c r="AY64" s="24">
        <f t="shared" si="15"/>
        <v>0</v>
      </c>
      <c r="AZ64" s="24">
        <f t="shared" si="16"/>
        <v>1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20" customHeight="1" x14ac:dyDescent="0.2">
      <c r="A65" s="28">
        <f t="shared" si="10"/>
        <v>61</v>
      </c>
      <c r="B65" s="30" t="s">
        <v>109</v>
      </c>
      <c r="C65" s="9"/>
      <c r="D65" s="10"/>
      <c r="E65" s="10"/>
      <c r="F65" s="11"/>
      <c r="G65" s="9">
        <v>1</v>
      </c>
      <c r="H65" s="10">
        <v>1</v>
      </c>
      <c r="I65" s="10" t="s">
        <v>20</v>
      </c>
      <c r="J65" s="11">
        <v>1</v>
      </c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1</v>
      </c>
      <c r="AV65" s="21">
        <f t="shared" si="12"/>
        <v>1</v>
      </c>
      <c r="AW65" s="22">
        <f t="shared" si="13"/>
        <v>50</v>
      </c>
      <c r="AX65" s="23">
        <f t="shared" si="14"/>
        <v>1</v>
      </c>
      <c r="AY65" s="24">
        <f t="shared" si="15"/>
        <v>0</v>
      </c>
      <c r="AZ65" s="24">
        <f t="shared" si="16"/>
        <v>1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20" customHeight="1" x14ac:dyDescent="0.2">
      <c r="A66" s="28">
        <f t="shared" si="10"/>
        <v>62</v>
      </c>
      <c r="B66" s="30" t="s">
        <v>174</v>
      </c>
      <c r="C66" s="9"/>
      <c r="D66" s="10"/>
      <c r="E66" s="10"/>
      <c r="F66" s="11"/>
      <c r="G66" s="9"/>
      <c r="H66" s="10"/>
      <c r="I66" s="10"/>
      <c r="J66" s="11"/>
      <c r="K66" s="9">
        <v>1</v>
      </c>
      <c r="L66" s="10">
        <v>1</v>
      </c>
      <c r="M66" s="10" t="s">
        <v>20</v>
      </c>
      <c r="N66" s="11">
        <v>1</v>
      </c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1</v>
      </c>
      <c r="AV66" s="21">
        <f t="shared" si="12"/>
        <v>1</v>
      </c>
      <c r="AW66" s="22">
        <f t="shared" si="13"/>
        <v>50</v>
      </c>
      <c r="AX66" s="23">
        <f t="shared" si="14"/>
        <v>1</v>
      </c>
      <c r="AY66" s="24">
        <f t="shared" si="15"/>
        <v>0</v>
      </c>
      <c r="AZ66" s="24">
        <f t="shared" si="16"/>
        <v>1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20" customHeight="1" x14ac:dyDescent="0.2">
      <c r="A67" s="28">
        <f t="shared" si="10"/>
        <v>63</v>
      </c>
      <c r="B67" s="30" t="s">
        <v>186</v>
      </c>
      <c r="C67" s="9"/>
      <c r="D67" s="10"/>
      <c r="E67" s="10"/>
      <c r="F67" s="11"/>
      <c r="G67" s="9"/>
      <c r="H67" s="10"/>
      <c r="I67" s="10"/>
      <c r="J67" s="11"/>
      <c r="K67" s="9">
        <v>1</v>
      </c>
      <c r="L67" s="10">
        <v>1</v>
      </c>
      <c r="M67" s="10" t="s">
        <v>20</v>
      </c>
      <c r="N67" s="11">
        <v>1</v>
      </c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1</v>
      </c>
      <c r="AV67" s="21">
        <f t="shared" si="12"/>
        <v>1</v>
      </c>
      <c r="AW67" s="22">
        <f t="shared" si="13"/>
        <v>50</v>
      </c>
      <c r="AX67" s="23">
        <f t="shared" si="14"/>
        <v>1</v>
      </c>
      <c r="AY67" s="24">
        <f t="shared" si="15"/>
        <v>0</v>
      </c>
      <c r="AZ67" s="24">
        <f t="shared" si="16"/>
        <v>1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20" customHeight="1" x14ac:dyDescent="0.2">
      <c r="A68" s="28">
        <f t="shared" si="10"/>
        <v>64</v>
      </c>
      <c r="B68" s="30" t="s">
        <v>189</v>
      </c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>
        <v>1</v>
      </c>
      <c r="P68" s="10">
        <v>1</v>
      </c>
      <c r="Q68" s="10" t="s">
        <v>20</v>
      </c>
      <c r="R68" s="11">
        <v>1</v>
      </c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1</v>
      </c>
      <c r="AV68" s="21">
        <f t="shared" si="12"/>
        <v>1</v>
      </c>
      <c r="AW68" s="22">
        <f t="shared" si="13"/>
        <v>50</v>
      </c>
      <c r="AX68" s="23">
        <f t="shared" si="14"/>
        <v>1</v>
      </c>
      <c r="AY68" s="24">
        <f t="shared" si="15"/>
        <v>0</v>
      </c>
      <c r="AZ68" s="24">
        <f t="shared" si="16"/>
        <v>1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20" customHeight="1" x14ac:dyDescent="0.2">
      <c r="A69" s="28">
        <f t="shared" ref="A69:A109" si="20">1+A68</f>
        <v>65</v>
      </c>
      <c r="B69" s="30" t="s">
        <v>62</v>
      </c>
      <c r="C69" s="9">
        <v>1</v>
      </c>
      <c r="D69" s="10">
        <v>2</v>
      </c>
      <c r="E69" s="10" t="s">
        <v>23</v>
      </c>
      <c r="F69" s="11">
        <v>1</v>
      </c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99" si="21">SUM(C69+G69+K69+O69+S69+W69+AA69+AE69+AI69+AM69+AQ69)</f>
        <v>1</v>
      </c>
      <c r="AV69" s="21">
        <f t="shared" ref="AV69:AV99" si="22">(D69+H69+L69+P69+T69+X69+AB69+AF69+AJ69+AN69+AR69)</f>
        <v>2</v>
      </c>
      <c r="AW69" s="22">
        <f t="shared" ref="AW69:AW100" si="23">(AU69/(AV69+AU69)*100)</f>
        <v>33.333333333333329</v>
      </c>
      <c r="AX69" s="23">
        <f t="shared" ref="AX69:AX99" si="24">(F69+J69+N69+R69+V69+Z69+AD69+AH69+AL69+AP69+AT69)</f>
        <v>1</v>
      </c>
      <c r="AY69" s="24">
        <f t="shared" ref="AY69:AY99" si="25">COUNTIF(C69:AT69,"1.m")</f>
        <v>0</v>
      </c>
      <c r="AZ69" s="24">
        <f t="shared" ref="AZ69:AZ99" si="26">COUNTIF(C69:AT69,"2.m")</f>
        <v>0</v>
      </c>
      <c r="BA69" s="24">
        <f t="shared" ref="BA69:BA99" si="27">COUNTIF(C69:AT69,"3.m")</f>
        <v>1</v>
      </c>
      <c r="BB69" s="25">
        <f t="shared" ref="BB69:BB99" si="28">COUNTIF(C69:AT69,"4.m")</f>
        <v>0</v>
      </c>
      <c r="BC69" s="26">
        <f t="shared" ref="BC69:BC99" si="29">COUNTIF(C69:AT69,"5.m")</f>
        <v>0</v>
      </c>
    </row>
    <row r="70" spans="1:55" ht="20" customHeight="1" x14ac:dyDescent="0.2">
      <c r="A70" s="28">
        <f t="shared" si="20"/>
        <v>66</v>
      </c>
      <c r="B70" s="30" t="s">
        <v>67</v>
      </c>
      <c r="C70" s="9">
        <v>1</v>
      </c>
      <c r="D70" s="10">
        <v>2</v>
      </c>
      <c r="E70" s="10" t="s">
        <v>23</v>
      </c>
      <c r="F70" s="11">
        <v>1</v>
      </c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1"/>
        <v>1</v>
      </c>
      <c r="AV70" s="21">
        <f t="shared" si="22"/>
        <v>2</v>
      </c>
      <c r="AW70" s="22">
        <f t="shared" si="23"/>
        <v>33.333333333333329</v>
      </c>
      <c r="AX70" s="23">
        <f t="shared" si="24"/>
        <v>1</v>
      </c>
      <c r="AY70" s="24">
        <f t="shared" si="25"/>
        <v>0</v>
      </c>
      <c r="AZ70" s="24">
        <f t="shared" si="26"/>
        <v>0</v>
      </c>
      <c r="BA70" s="24">
        <f t="shared" si="27"/>
        <v>1</v>
      </c>
      <c r="BB70" s="25">
        <f t="shared" si="28"/>
        <v>0</v>
      </c>
      <c r="BC70" s="26">
        <f t="shared" si="29"/>
        <v>0</v>
      </c>
    </row>
    <row r="71" spans="1:55" ht="20" customHeight="1" x14ac:dyDescent="0.2">
      <c r="A71" s="28">
        <f t="shared" si="20"/>
        <v>67</v>
      </c>
      <c r="B71" s="30" t="s">
        <v>123</v>
      </c>
      <c r="C71" s="9"/>
      <c r="D71" s="10"/>
      <c r="E71" s="10"/>
      <c r="F71" s="11"/>
      <c r="G71" s="9">
        <v>1</v>
      </c>
      <c r="H71" s="10">
        <v>2</v>
      </c>
      <c r="I71" s="10" t="s">
        <v>51</v>
      </c>
      <c r="J71" s="11">
        <v>1</v>
      </c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1"/>
        <v>1</v>
      </c>
      <c r="AV71" s="21">
        <f t="shared" si="22"/>
        <v>2</v>
      </c>
      <c r="AW71" s="22">
        <f t="shared" si="23"/>
        <v>33.333333333333329</v>
      </c>
      <c r="AX71" s="23">
        <f t="shared" si="24"/>
        <v>1</v>
      </c>
      <c r="AY71" s="24">
        <f t="shared" si="25"/>
        <v>0</v>
      </c>
      <c r="AZ71" s="24">
        <f t="shared" si="26"/>
        <v>0</v>
      </c>
      <c r="BA71" s="24">
        <f t="shared" si="27"/>
        <v>0</v>
      </c>
      <c r="BB71" s="25">
        <f t="shared" si="28"/>
        <v>1</v>
      </c>
      <c r="BC71" s="26">
        <f t="shared" si="29"/>
        <v>0</v>
      </c>
    </row>
    <row r="72" spans="1:55" ht="20" customHeight="1" x14ac:dyDescent="0.2">
      <c r="A72" s="28">
        <f t="shared" si="20"/>
        <v>68</v>
      </c>
      <c r="B72" s="30" t="s">
        <v>139</v>
      </c>
      <c r="C72" s="9"/>
      <c r="D72" s="10"/>
      <c r="E72" s="10"/>
      <c r="F72" s="11"/>
      <c r="G72" s="9">
        <v>1</v>
      </c>
      <c r="H72" s="10">
        <v>2</v>
      </c>
      <c r="I72" s="10" t="s">
        <v>23</v>
      </c>
      <c r="J72" s="11">
        <v>1</v>
      </c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1"/>
        <v>1</v>
      </c>
      <c r="AV72" s="21">
        <f t="shared" si="22"/>
        <v>2</v>
      </c>
      <c r="AW72" s="22">
        <f t="shared" si="23"/>
        <v>33.333333333333329</v>
      </c>
      <c r="AX72" s="23">
        <f t="shared" si="24"/>
        <v>1</v>
      </c>
      <c r="AY72" s="24">
        <f t="shared" si="25"/>
        <v>0</v>
      </c>
      <c r="AZ72" s="24">
        <f t="shared" si="26"/>
        <v>0</v>
      </c>
      <c r="BA72" s="24">
        <f t="shared" si="27"/>
        <v>1</v>
      </c>
      <c r="BB72" s="25">
        <f t="shared" si="28"/>
        <v>0</v>
      </c>
      <c r="BC72" s="26">
        <f t="shared" si="29"/>
        <v>0</v>
      </c>
    </row>
    <row r="73" spans="1:55" ht="20" customHeight="1" x14ac:dyDescent="0.2">
      <c r="A73" s="28">
        <f t="shared" si="20"/>
        <v>69</v>
      </c>
      <c r="B73" s="30" t="s">
        <v>166</v>
      </c>
      <c r="C73" s="9"/>
      <c r="D73" s="10"/>
      <c r="E73" s="10"/>
      <c r="F73" s="11"/>
      <c r="G73" s="9"/>
      <c r="H73" s="10"/>
      <c r="I73" s="10"/>
      <c r="J73" s="11"/>
      <c r="K73" s="9">
        <v>1</v>
      </c>
      <c r="L73" s="10">
        <v>2</v>
      </c>
      <c r="M73" s="10" t="s">
        <v>23</v>
      </c>
      <c r="N73" s="11">
        <v>1</v>
      </c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1"/>
        <v>1</v>
      </c>
      <c r="AV73" s="21">
        <f t="shared" si="22"/>
        <v>2</v>
      </c>
      <c r="AW73" s="22">
        <f t="shared" si="23"/>
        <v>33.333333333333329</v>
      </c>
      <c r="AX73" s="23">
        <f t="shared" si="24"/>
        <v>1</v>
      </c>
      <c r="AY73" s="24">
        <f t="shared" si="25"/>
        <v>0</v>
      </c>
      <c r="AZ73" s="24">
        <f t="shared" si="26"/>
        <v>0</v>
      </c>
      <c r="BA73" s="24">
        <f t="shared" si="27"/>
        <v>1</v>
      </c>
      <c r="BB73" s="25">
        <f t="shared" si="28"/>
        <v>0</v>
      </c>
      <c r="BC73" s="26">
        <f t="shared" si="29"/>
        <v>0</v>
      </c>
    </row>
    <row r="74" spans="1:55" ht="20" customHeight="1" x14ac:dyDescent="0.2">
      <c r="A74" s="28">
        <f t="shared" si="20"/>
        <v>70</v>
      </c>
      <c r="B74" s="30" t="s">
        <v>168</v>
      </c>
      <c r="C74" s="9"/>
      <c r="D74" s="10"/>
      <c r="E74" s="10"/>
      <c r="F74" s="11"/>
      <c r="G74" s="9"/>
      <c r="H74" s="10"/>
      <c r="I74" s="10"/>
      <c r="J74" s="11"/>
      <c r="K74" s="9">
        <v>1</v>
      </c>
      <c r="L74" s="10">
        <v>2</v>
      </c>
      <c r="M74" s="10" t="s">
        <v>51</v>
      </c>
      <c r="N74" s="11">
        <v>1</v>
      </c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1"/>
        <v>1</v>
      </c>
      <c r="AV74" s="21">
        <f t="shared" si="22"/>
        <v>2</v>
      </c>
      <c r="AW74" s="22">
        <f t="shared" si="23"/>
        <v>33.333333333333329</v>
      </c>
      <c r="AX74" s="23">
        <f t="shared" si="24"/>
        <v>1</v>
      </c>
      <c r="AY74" s="24">
        <f t="shared" si="25"/>
        <v>0</v>
      </c>
      <c r="AZ74" s="24">
        <f t="shared" si="26"/>
        <v>0</v>
      </c>
      <c r="BA74" s="24">
        <f t="shared" si="27"/>
        <v>0</v>
      </c>
      <c r="BB74" s="25">
        <f t="shared" si="28"/>
        <v>1</v>
      </c>
      <c r="BC74" s="26">
        <f t="shared" si="29"/>
        <v>0</v>
      </c>
    </row>
    <row r="75" spans="1:55" ht="20" customHeight="1" x14ac:dyDescent="0.2">
      <c r="A75" s="28">
        <f t="shared" si="20"/>
        <v>71</v>
      </c>
      <c r="B75" s="30" t="s">
        <v>169</v>
      </c>
      <c r="C75" s="9"/>
      <c r="D75" s="10"/>
      <c r="E75" s="10"/>
      <c r="F75" s="11"/>
      <c r="G75" s="9"/>
      <c r="H75" s="10"/>
      <c r="I75" s="10"/>
      <c r="J75" s="11"/>
      <c r="K75" s="9">
        <v>1</v>
      </c>
      <c r="L75" s="10">
        <v>2</v>
      </c>
      <c r="M75" s="10" t="s">
        <v>23</v>
      </c>
      <c r="N75" s="11">
        <v>1</v>
      </c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1"/>
        <v>1</v>
      </c>
      <c r="AV75" s="21">
        <f t="shared" si="22"/>
        <v>2</v>
      </c>
      <c r="AW75" s="22">
        <f t="shared" si="23"/>
        <v>33.333333333333329</v>
      </c>
      <c r="AX75" s="23">
        <f t="shared" si="24"/>
        <v>1</v>
      </c>
      <c r="AY75" s="24">
        <f t="shared" si="25"/>
        <v>0</v>
      </c>
      <c r="AZ75" s="24">
        <f t="shared" si="26"/>
        <v>0</v>
      </c>
      <c r="BA75" s="24">
        <f t="shared" si="27"/>
        <v>1</v>
      </c>
      <c r="BB75" s="25">
        <f t="shared" si="28"/>
        <v>0</v>
      </c>
      <c r="BC75" s="26">
        <f t="shared" si="29"/>
        <v>0</v>
      </c>
    </row>
    <row r="76" spans="1:55" ht="20" customHeight="1" x14ac:dyDescent="0.2">
      <c r="A76" s="28">
        <f t="shared" si="20"/>
        <v>72</v>
      </c>
      <c r="B76" s="30" t="s">
        <v>24</v>
      </c>
      <c r="C76" s="9">
        <v>1</v>
      </c>
      <c r="D76" s="10">
        <v>1</v>
      </c>
      <c r="E76" s="10" t="s">
        <v>20</v>
      </c>
      <c r="F76" s="11">
        <v>1</v>
      </c>
      <c r="G76" s="9"/>
      <c r="H76" s="10"/>
      <c r="I76" s="10"/>
      <c r="J76" s="11"/>
      <c r="K76" s="9">
        <v>0</v>
      </c>
      <c r="L76" s="10">
        <v>2</v>
      </c>
      <c r="M76" s="10" t="s">
        <v>23</v>
      </c>
      <c r="N76" s="11">
        <v>0</v>
      </c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1"/>
        <v>1</v>
      </c>
      <c r="AV76" s="21">
        <f t="shared" si="22"/>
        <v>3</v>
      </c>
      <c r="AW76" s="22">
        <f t="shared" si="23"/>
        <v>25</v>
      </c>
      <c r="AX76" s="23">
        <f t="shared" si="24"/>
        <v>1</v>
      </c>
      <c r="AY76" s="24">
        <f t="shared" si="25"/>
        <v>0</v>
      </c>
      <c r="AZ76" s="24">
        <f t="shared" si="26"/>
        <v>1</v>
      </c>
      <c r="BA76" s="24">
        <f t="shared" si="27"/>
        <v>1</v>
      </c>
      <c r="BB76" s="25">
        <f t="shared" si="28"/>
        <v>0</v>
      </c>
      <c r="BC76" s="26">
        <f t="shared" si="29"/>
        <v>0</v>
      </c>
    </row>
    <row r="77" spans="1:55" ht="20" customHeight="1" x14ac:dyDescent="0.2">
      <c r="A77" s="28">
        <f t="shared" si="20"/>
        <v>73</v>
      </c>
      <c r="B77" s="30" t="s">
        <v>210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>
        <v>1</v>
      </c>
      <c r="T77" s="10">
        <v>3</v>
      </c>
      <c r="U77" s="10" t="s">
        <v>51</v>
      </c>
      <c r="V77" s="11">
        <v>1</v>
      </c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1"/>
        <v>1</v>
      </c>
      <c r="AV77" s="21">
        <f t="shared" si="22"/>
        <v>3</v>
      </c>
      <c r="AW77" s="22">
        <f t="shared" si="23"/>
        <v>25</v>
      </c>
      <c r="AX77" s="23">
        <f t="shared" si="24"/>
        <v>1</v>
      </c>
      <c r="AY77" s="24">
        <f t="shared" si="25"/>
        <v>0</v>
      </c>
      <c r="AZ77" s="24">
        <f t="shared" si="26"/>
        <v>0</v>
      </c>
      <c r="BA77" s="24">
        <f t="shared" si="27"/>
        <v>0</v>
      </c>
      <c r="BB77" s="25">
        <f t="shared" si="28"/>
        <v>1</v>
      </c>
      <c r="BC77" s="26">
        <f t="shared" si="29"/>
        <v>0</v>
      </c>
    </row>
    <row r="78" spans="1:55" ht="20" customHeight="1" x14ac:dyDescent="0.2">
      <c r="A78" s="28">
        <f t="shared" si="20"/>
        <v>74</v>
      </c>
      <c r="B78" s="30" t="s">
        <v>153</v>
      </c>
      <c r="C78" s="9"/>
      <c r="D78" s="10"/>
      <c r="E78" s="10"/>
      <c r="F78" s="11"/>
      <c r="G78" s="9">
        <v>1</v>
      </c>
      <c r="H78" s="10">
        <v>3</v>
      </c>
      <c r="I78" s="10" t="s">
        <v>51</v>
      </c>
      <c r="J78" s="11">
        <v>1</v>
      </c>
      <c r="K78" s="9"/>
      <c r="L78" s="10"/>
      <c r="M78" s="10"/>
      <c r="N78" s="11"/>
      <c r="O78" s="9">
        <v>0</v>
      </c>
      <c r="P78" s="10">
        <v>2</v>
      </c>
      <c r="Q78" s="10" t="s">
        <v>23</v>
      </c>
      <c r="R78" s="11">
        <v>0</v>
      </c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1"/>
        <v>1</v>
      </c>
      <c r="AV78" s="21">
        <f t="shared" si="22"/>
        <v>5</v>
      </c>
      <c r="AW78" s="22">
        <f t="shared" si="23"/>
        <v>16.666666666666664</v>
      </c>
      <c r="AX78" s="23">
        <f t="shared" si="24"/>
        <v>1</v>
      </c>
      <c r="AY78" s="24">
        <f t="shared" si="25"/>
        <v>0</v>
      </c>
      <c r="AZ78" s="24">
        <f t="shared" si="26"/>
        <v>0</v>
      </c>
      <c r="BA78" s="24">
        <f t="shared" si="27"/>
        <v>1</v>
      </c>
      <c r="BB78" s="25">
        <f t="shared" si="28"/>
        <v>1</v>
      </c>
      <c r="BC78" s="26">
        <f t="shared" si="29"/>
        <v>0</v>
      </c>
    </row>
    <row r="79" spans="1:55" ht="20" customHeight="1" x14ac:dyDescent="0.2">
      <c r="A79" s="28">
        <f t="shared" si="20"/>
        <v>75</v>
      </c>
      <c r="B79" s="30" t="s">
        <v>65</v>
      </c>
      <c r="C79" s="9">
        <v>1</v>
      </c>
      <c r="D79" s="10">
        <v>2</v>
      </c>
      <c r="E79" s="10" t="s">
        <v>23</v>
      </c>
      <c r="F79" s="11">
        <v>1</v>
      </c>
      <c r="G79" s="9"/>
      <c r="H79" s="10"/>
      <c r="I79" s="10"/>
      <c r="J79" s="11"/>
      <c r="K79" s="9">
        <v>0</v>
      </c>
      <c r="L79" s="10">
        <v>3</v>
      </c>
      <c r="M79" s="10" t="s">
        <v>51</v>
      </c>
      <c r="N79" s="11">
        <v>0</v>
      </c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1"/>
        <v>1</v>
      </c>
      <c r="AV79" s="21">
        <f t="shared" si="22"/>
        <v>5</v>
      </c>
      <c r="AW79" s="22">
        <f t="shared" si="23"/>
        <v>16.666666666666664</v>
      </c>
      <c r="AX79" s="23">
        <f t="shared" si="24"/>
        <v>1</v>
      </c>
      <c r="AY79" s="24">
        <f t="shared" si="25"/>
        <v>0</v>
      </c>
      <c r="AZ79" s="24">
        <f t="shared" si="26"/>
        <v>0</v>
      </c>
      <c r="BA79" s="24">
        <f t="shared" si="27"/>
        <v>1</v>
      </c>
      <c r="BB79" s="25">
        <f t="shared" si="28"/>
        <v>1</v>
      </c>
      <c r="BC79" s="26">
        <f t="shared" si="29"/>
        <v>0</v>
      </c>
    </row>
    <row r="80" spans="1:55" ht="20" customHeight="1" x14ac:dyDescent="0.2">
      <c r="A80" s="28">
        <f t="shared" si="20"/>
        <v>76</v>
      </c>
      <c r="B80" s="30" t="s">
        <v>142</v>
      </c>
      <c r="C80" s="9"/>
      <c r="D80" s="10"/>
      <c r="E80" s="10"/>
      <c r="F80" s="11"/>
      <c r="G80" s="9">
        <v>0</v>
      </c>
      <c r="H80" s="10">
        <v>3</v>
      </c>
      <c r="I80" s="10" t="s">
        <v>51</v>
      </c>
      <c r="J80" s="11">
        <v>0</v>
      </c>
      <c r="K80" s="9"/>
      <c r="L80" s="10"/>
      <c r="M80" s="10"/>
      <c r="N80" s="11"/>
      <c r="O80" s="9">
        <v>0</v>
      </c>
      <c r="P80" s="10">
        <v>3</v>
      </c>
      <c r="Q80" s="10" t="s">
        <v>51</v>
      </c>
      <c r="R80" s="11">
        <v>0</v>
      </c>
      <c r="S80" s="9">
        <v>1</v>
      </c>
      <c r="T80" s="10">
        <v>1</v>
      </c>
      <c r="U80" s="10" t="s">
        <v>20</v>
      </c>
      <c r="V80" s="11">
        <v>1</v>
      </c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21"/>
        <v>1</v>
      </c>
      <c r="AV80" s="21">
        <f t="shared" si="22"/>
        <v>7</v>
      </c>
      <c r="AW80" s="22">
        <f t="shared" si="23"/>
        <v>12.5</v>
      </c>
      <c r="AX80" s="23">
        <f t="shared" si="24"/>
        <v>1</v>
      </c>
      <c r="AY80" s="24">
        <f t="shared" si="25"/>
        <v>0</v>
      </c>
      <c r="AZ80" s="24">
        <f t="shared" si="26"/>
        <v>1</v>
      </c>
      <c r="BA80" s="24">
        <f t="shared" si="27"/>
        <v>0</v>
      </c>
      <c r="BB80" s="25">
        <f t="shared" si="28"/>
        <v>2</v>
      </c>
      <c r="BC80" s="26">
        <f t="shared" si="29"/>
        <v>0</v>
      </c>
    </row>
    <row r="81" spans="1:55" ht="20" customHeight="1" x14ac:dyDescent="0.2">
      <c r="A81" s="28">
        <f t="shared" si="20"/>
        <v>77</v>
      </c>
      <c r="B81" s="30" t="s">
        <v>171</v>
      </c>
      <c r="C81" s="9"/>
      <c r="D81" s="10"/>
      <c r="E81" s="10"/>
      <c r="F81" s="11"/>
      <c r="G81" s="9"/>
      <c r="H81" s="10"/>
      <c r="I81" s="10"/>
      <c r="J81" s="11"/>
      <c r="K81" s="9">
        <v>0</v>
      </c>
      <c r="L81" s="10">
        <v>3</v>
      </c>
      <c r="M81" s="10" t="s">
        <v>51</v>
      </c>
      <c r="N81" s="11">
        <v>1</v>
      </c>
      <c r="O81" s="9">
        <v>0</v>
      </c>
      <c r="P81" s="10">
        <v>3</v>
      </c>
      <c r="Q81" s="10" t="s">
        <v>51</v>
      </c>
      <c r="R81" s="11">
        <v>0</v>
      </c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21"/>
        <v>0</v>
      </c>
      <c r="AV81" s="21">
        <f t="shared" si="22"/>
        <v>6</v>
      </c>
      <c r="AW81" s="22">
        <f t="shared" si="23"/>
        <v>0</v>
      </c>
      <c r="AX81" s="23">
        <f t="shared" si="24"/>
        <v>1</v>
      </c>
      <c r="AY81" s="24">
        <f t="shared" si="25"/>
        <v>0</v>
      </c>
      <c r="AZ81" s="24">
        <f t="shared" si="26"/>
        <v>0</v>
      </c>
      <c r="BA81" s="24">
        <f t="shared" si="27"/>
        <v>0</v>
      </c>
      <c r="BB81" s="25">
        <f t="shared" si="28"/>
        <v>2</v>
      </c>
      <c r="BC81" s="26">
        <f t="shared" si="29"/>
        <v>0</v>
      </c>
    </row>
    <row r="82" spans="1:55" ht="20" customHeight="1" x14ac:dyDescent="0.2">
      <c r="A82" s="28">
        <f t="shared" si="20"/>
        <v>78</v>
      </c>
      <c r="B82" s="30" t="s">
        <v>226</v>
      </c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>
        <v>0</v>
      </c>
      <c r="X82" s="10">
        <v>2</v>
      </c>
      <c r="Y82" s="10" t="s">
        <v>23</v>
      </c>
      <c r="Z82" s="11">
        <v>1</v>
      </c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21"/>
        <v>0</v>
      </c>
      <c r="AV82" s="21">
        <f t="shared" si="22"/>
        <v>2</v>
      </c>
      <c r="AW82" s="22">
        <f t="shared" si="23"/>
        <v>0</v>
      </c>
      <c r="AX82" s="23">
        <f t="shared" si="24"/>
        <v>1</v>
      </c>
      <c r="AY82" s="24">
        <f t="shared" si="25"/>
        <v>0</v>
      </c>
      <c r="AZ82" s="24">
        <f t="shared" si="26"/>
        <v>0</v>
      </c>
      <c r="BA82" s="24">
        <f t="shared" si="27"/>
        <v>1</v>
      </c>
      <c r="BB82" s="25">
        <f t="shared" si="28"/>
        <v>0</v>
      </c>
      <c r="BC82" s="26">
        <f t="shared" si="29"/>
        <v>0</v>
      </c>
    </row>
    <row r="83" spans="1:55" ht="20" customHeight="1" x14ac:dyDescent="0.2">
      <c r="A83" s="28">
        <f t="shared" si="20"/>
        <v>79</v>
      </c>
      <c r="B83" s="30" t="s">
        <v>228</v>
      </c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>
        <v>0</v>
      </c>
      <c r="X83" s="10">
        <v>4</v>
      </c>
      <c r="Y83" s="10" t="s">
        <v>89</v>
      </c>
      <c r="Z83" s="11">
        <v>1</v>
      </c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21"/>
        <v>0</v>
      </c>
      <c r="AV83" s="21">
        <f t="shared" si="22"/>
        <v>4</v>
      </c>
      <c r="AW83" s="22">
        <f t="shared" si="23"/>
        <v>0</v>
      </c>
      <c r="AX83" s="23">
        <f t="shared" si="24"/>
        <v>1</v>
      </c>
      <c r="AY83" s="24">
        <f t="shared" si="25"/>
        <v>0</v>
      </c>
      <c r="AZ83" s="24">
        <f t="shared" si="26"/>
        <v>0</v>
      </c>
      <c r="BA83" s="24">
        <f t="shared" si="27"/>
        <v>0</v>
      </c>
      <c r="BB83" s="25">
        <f t="shared" si="28"/>
        <v>0</v>
      </c>
      <c r="BC83" s="26">
        <f t="shared" si="29"/>
        <v>1</v>
      </c>
    </row>
    <row r="84" spans="1:55" ht="20" customHeight="1" x14ac:dyDescent="0.2">
      <c r="A84" s="28">
        <f t="shared" si="20"/>
        <v>80</v>
      </c>
      <c r="B84" s="30" t="s">
        <v>250</v>
      </c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>
        <v>0</v>
      </c>
      <c r="X84" s="10">
        <v>3</v>
      </c>
      <c r="Y84" s="10" t="s">
        <v>51</v>
      </c>
      <c r="Z84" s="11">
        <v>1</v>
      </c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21"/>
        <v>0</v>
      </c>
      <c r="AV84" s="21">
        <f t="shared" si="22"/>
        <v>3</v>
      </c>
      <c r="AW84" s="22">
        <f t="shared" si="23"/>
        <v>0</v>
      </c>
      <c r="AX84" s="23">
        <f t="shared" si="24"/>
        <v>1</v>
      </c>
      <c r="AY84" s="24">
        <f t="shared" si="25"/>
        <v>0</v>
      </c>
      <c r="AZ84" s="24">
        <f t="shared" si="26"/>
        <v>0</v>
      </c>
      <c r="BA84" s="24">
        <f t="shared" si="27"/>
        <v>0</v>
      </c>
      <c r="BB84" s="25">
        <f t="shared" si="28"/>
        <v>1</v>
      </c>
      <c r="BC84" s="26">
        <f t="shared" si="29"/>
        <v>0</v>
      </c>
    </row>
    <row r="85" spans="1:55" ht="20" customHeight="1" x14ac:dyDescent="0.2">
      <c r="A85" s="28">
        <f t="shared" si="20"/>
        <v>81</v>
      </c>
      <c r="B85" s="30" t="s">
        <v>254</v>
      </c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>
        <v>0</v>
      </c>
      <c r="X85" s="10">
        <v>3</v>
      </c>
      <c r="Y85" s="10" t="s">
        <v>51</v>
      </c>
      <c r="Z85" s="11">
        <v>1</v>
      </c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21"/>
        <v>0</v>
      </c>
      <c r="AV85" s="21">
        <f t="shared" si="22"/>
        <v>3</v>
      </c>
      <c r="AW85" s="22">
        <f t="shared" si="23"/>
        <v>0</v>
      </c>
      <c r="AX85" s="23">
        <f t="shared" si="24"/>
        <v>1</v>
      </c>
      <c r="AY85" s="24">
        <f t="shared" si="25"/>
        <v>0</v>
      </c>
      <c r="AZ85" s="24">
        <f t="shared" si="26"/>
        <v>0</v>
      </c>
      <c r="BA85" s="24">
        <f t="shared" si="27"/>
        <v>0</v>
      </c>
      <c r="BB85" s="25">
        <f t="shared" si="28"/>
        <v>1</v>
      </c>
      <c r="BC85" s="26">
        <f t="shared" si="29"/>
        <v>0</v>
      </c>
    </row>
    <row r="86" spans="1:55" ht="20" customHeight="1" x14ac:dyDescent="0.2">
      <c r="A86" s="28">
        <f t="shared" si="20"/>
        <v>82</v>
      </c>
      <c r="B86" s="30" t="s">
        <v>113</v>
      </c>
      <c r="C86" s="9"/>
      <c r="D86" s="10"/>
      <c r="E86" s="10"/>
      <c r="F86" s="11"/>
      <c r="G86" s="9">
        <v>0</v>
      </c>
      <c r="H86" s="10">
        <v>2</v>
      </c>
      <c r="I86" s="10" t="s">
        <v>23</v>
      </c>
      <c r="J86" s="11">
        <v>0</v>
      </c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21"/>
        <v>0</v>
      </c>
      <c r="AV86" s="21">
        <f t="shared" si="22"/>
        <v>2</v>
      </c>
      <c r="AW86" s="22">
        <f t="shared" si="23"/>
        <v>0</v>
      </c>
      <c r="AX86" s="23">
        <f t="shared" si="24"/>
        <v>0</v>
      </c>
      <c r="AY86" s="24">
        <f t="shared" si="25"/>
        <v>0</v>
      </c>
      <c r="AZ86" s="24">
        <f t="shared" si="26"/>
        <v>0</v>
      </c>
      <c r="BA86" s="24">
        <f t="shared" si="27"/>
        <v>1</v>
      </c>
      <c r="BB86" s="25">
        <f t="shared" si="28"/>
        <v>0</v>
      </c>
      <c r="BC86" s="26">
        <f t="shared" si="29"/>
        <v>0</v>
      </c>
    </row>
    <row r="87" spans="1:55" ht="20" customHeight="1" x14ac:dyDescent="0.2">
      <c r="A87" s="28">
        <f t="shared" si="20"/>
        <v>83</v>
      </c>
      <c r="B87" s="30" t="s">
        <v>140</v>
      </c>
      <c r="C87" s="9"/>
      <c r="D87" s="10"/>
      <c r="E87" s="10"/>
      <c r="F87" s="11"/>
      <c r="G87" s="9">
        <v>0</v>
      </c>
      <c r="H87" s="10">
        <v>3</v>
      </c>
      <c r="I87" s="10" t="s">
        <v>51</v>
      </c>
      <c r="J87" s="11">
        <v>0</v>
      </c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21"/>
        <v>0</v>
      </c>
      <c r="AV87" s="21">
        <f t="shared" si="22"/>
        <v>3</v>
      </c>
      <c r="AW87" s="22">
        <f t="shared" si="23"/>
        <v>0</v>
      </c>
      <c r="AX87" s="23">
        <f t="shared" si="24"/>
        <v>0</v>
      </c>
      <c r="AY87" s="24">
        <f t="shared" si="25"/>
        <v>0</v>
      </c>
      <c r="AZ87" s="24">
        <f t="shared" si="26"/>
        <v>0</v>
      </c>
      <c r="BA87" s="24">
        <f t="shared" si="27"/>
        <v>0</v>
      </c>
      <c r="BB87" s="25">
        <f t="shared" si="28"/>
        <v>1</v>
      </c>
      <c r="BC87" s="26">
        <f t="shared" si="29"/>
        <v>0</v>
      </c>
    </row>
    <row r="88" spans="1:55" ht="20" customHeight="1" x14ac:dyDescent="0.2">
      <c r="A88" s="28">
        <f t="shared" si="20"/>
        <v>84</v>
      </c>
      <c r="B88" s="30" t="s">
        <v>143</v>
      </c>
      <c r="C88" s="9"/>
      <c r="D88" s="10"/>
      <c r="E88" s="10"/>
      <c r="F88" s="11"/>
      <c r="G88" s="9">
        <v>0</v>
      </c>
      <c r="H88" s="10">
        <v>3</v>
      </c>
      <c r="I88" s="10" t="s">
        <v>51</v>
      </c>
      <c r="J88" s="11">
        <v>0</v>
      </c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21"/>
        <v>0</v>
      </c>
      <c r="AV88" s="21">
        <f t="shared" si="22"/>
        <v>3</v>
      </c>
      <c r="AW88" s="22">
        <f t="shared" si="23"/>
        <v>0</v>
      </c>
      <c r="AX88" s="23">
        <f t="shared" si="24"/>
        <v>0</v>
      </c>
      <c r="AY88" s="24">
        <f t="shared" si="25"/>
        <v>0</v>
      </c>
      <c r="AZ88" s="24">
        <f t="shared" si="26"/>
        <v>0</v>
      </c>
      <c r="BA88" s="24">
        <f t="shared" si="27"/>
        <v>0</v>
      </c>
      <c r="BB88" s="25">
        <f t="shared" si="28"/>
        <v>1</v>
      </c>
      <c r="BC88" s="26">
        <f t="shared" si="29"/>
        <v>0</v>
      </c>
    </row>
    <row r="89" spans="1:55" ht="20" customHeight="1" x14ac:dyDescent="0.2">
      <c r="A89" s="28">
        <f t="shared" si="20"/>
        <v>85</v>
      </c>
      <c r="B89" s="30" t="s">
        <v>28</v>
      </c>
      <c r="C89" s="9">
        <v>0</v>
      </c>
      <c r="D89" s="10">
        <v>2</v>
      </c>
      <c r="E89" s="10" t="s">
        <v>20</v>
      </c>
      <c r="F89" s="11">
        <v>0</v>
      </c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21"/>
        <v>0</v>
      </c>
      <c r="AV89" s="21">
        <f t="shared" si="22"/>
        <v>2</v>
      </c>
      <c r="AW89" s="22">
        <f t="shared" si="23"/>
        <v>0</v>
      </c>
      <c r="AX89" s="23">
        <f t="shared" si="24"/>
        <v>0</v>
      </c>
      <c r="AY89" s="24">
        <f t="shared" si="25"/>
        <v>0</v>
      </c>
      <c r="AZ89" s="24">
        <f t="shared" si="26"/>
        <v>1</v>
      </c>
      <c r="BA89" s="24">
        <f t="shared" si="27"/>
        <v>0</v>
      </c>
      <c r="BB89" s="25">
        <f t="shared" si="28"/>
        <v>0</v>
      </c>
      <c r="BC89" s="26">
        <f t="shared" si="29"/>
        <v>0</v>
      </c>
    </row>
    <row r="90" spans="1:55" ht="20" customHeight="1" x14ac:dyDescent="0.2">
      <c r="A90" s="28">
        <f t="shared" si="20"/>
        <v>86</v>
      </c>
      <c r="B90" s="30" t="s">
        <v>43</v>
      </c>
      <c r="C90" s="9">
        <v>0</v>
      </c>
      <c r="D90" s="10">
        <v>2</v>
      </c>
      <c r="E90" s="10" t="s">
        <v>23</v>
      </c>
      <c r="F90" s="11">
        <v>0</v>
      </c>
      <c r="G90" s="9"/>
      <c r="H90" s="10"/>
      <c r="I90" s="10"/>
      <c r="J90" s="11"/>
      <c r="K90" s="9">
        <v>0</v>
      </c>
      <c r="L90" s="10">
        <v>2</v>
      </c>
      <c r="M90" s="10" t="s">
        <v>23</v>
      </c>
      <c r="N90" s="11">
        <v>0</v>
      </c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21"/>
        <v>0</v>
      </c>
      <c r="AV90" s="21">
        <f t="shared" si="22"/>
        <v>4</v>
      </c>
      <c r="AW90" s="22">
        <f t="shared" si="23"/>
        <v>0</v>
      </c>
      <c r="AX90" s="23">
        <f t="shared" si="24"/>
        <v>0</v>
      </c>
      <c r="AY90" s="24">
        <f t="shared" si="25"/>
        <v>0</v>
      </c>
      <c r="AZ90" s="24">
        <f t="shared" si="26"/>
        <v>0</v>
      </c>
      <c r="BA90" s="24">
        <f t="shared" si="27"/>
        <v>2</v>
      </c>
      <c r="BB90" s="25">
        <f t="shared" si="28"/>
        <v>0</v>
      </c>
      <c r="BC90" s="26">
        <f t="shared" si="29"/>
        <v>0</v>
      </c>
    </row>
    <row r="91" spans="1:55" ht="20" customHeight="1" x14ac:dyDescent="0.2">
      <c r="A91" s="28">
        <f t="shared" si="20"/>
        <v>87</v>
      </c>
      <c r="B91" s="30" t="s">
        <v>58</v>
      </c>
      <c r="C91" s="9">
        <v>0</v>
      </c>
      <c r="D91" s="10">
        <v>3</v>
      </c>
      <c r="E91" s="10" t="s">
        <v>51</v>
      </c>
      <c r="F91" s="11">
        <v>0</v>
      </c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21"/>
        <v>0</v>
      </c>
      <c r="AV91" s="21">
        <f t="shared" si="22"/>
        <v>3</v>
      </c>
      <c r="AW91" s="22">
        <f t="shared" si="23"/>
        <v>0</v>
      </c>
      <c r="AX91" s="23">
        <f t="shared" si="24"/>
        <v>0</v>
      </c>
      <c r="AY91" s="24">
        <f t="shared" si="25"/>
        <v>0</v>
      </c>
      <c r="AZ91" s="24">
        <f t="shared" si="26"/>
        <v>0</v>
      </c>
      <c r="BA91" s="24">
        <f t="shared" si="27"/>
        <v>0</v>
      </c>
      <c r="BB91" s="25">
        <f t="shared" si="28"/>
        <v>1</v>
      </c>
      <c r="BC91" s="26">
        <f t="shared" si="29"/>
        <v>0</v>
      </c>
    </row>
    <row r="92" spans="1:55" ht="20" customHeight="1" x14ac:dyDescent="0.2">
      <c r="A92" s="28">
        <f t="shared" si="20"/>
        <v>88</v>
      </c>
      <c r="B92" s="30" t="s">
        <v>66</v>
      </c>
      <c r="C92" s="9">
        <v>0</v>
      </c>
      <c r="D92" s="10">
        <v>3</v>
      </c>
      <c r="E92" s="10" t="s">
        <v>51</v>
      </c>
      <c r="F92" s="11">
        <v>0</v>
      </c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21"/>
        <v>0</v>
      </c>
      <c r="AV92" s="21">
        <f t="shared" si="22"/>
        <v>3</v>
      </c>
      <c r="AW92" s="22">
        <f t="shared" si="23"/>
        <v>0</v>
      </c>
      <c r="AX92" s="23">
        <f t="shared" si="24"/>
        <v>0</v>
      </c>
      <c r="AY92" s="24">
        <f t="shared" si="25"/>
        <v>0</v>
      </c>
      <c r="AZ92" s="24">
        <f t="shared" si="26"/>
        <v>0</v>
      </c>
      <c r="BA92" s="24">
        <f t="shared" si="27"/>
        <v>0</v>
      </c>
      <c r="BB92" s="25">
        <f t="shared" si="28"/>
        <v>1</v>
      </c>
      <c r="BC92" s="26">
        <f t="shared" si="29"/>
        <v>0</v>
      </c>
    </row>
    <row r="93" spans="1:55" ht="20" customHeight="1" x14ac:dyDescent="0.2">
      <c r="A93" s="28">
        <f t="shared" si="20"/>
        <v>89</v>
      </c>
      <c r="B93" s="30" t="s">
        <v>81</v>
      </c>
      <c r="C93" s="9">
        <v>0</v>
      </c>
      <c r="D93" s="10">
        <v>3</v>
      </c>
      <c r="E93" s="10" t="s">
        <v>51</v>
      </c>
      <c r="F93" s="11">
        <v>0</v>
      </c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21"/>
        <v>0</v>
      </c>
      <c r="AV93" s="21">
        <f t="shared" si="22"/>
        <v>3</v>
      </c>
      <c r="AW93" s="22">
        <f t="shared" si="23"/>
        <v>0</v>
      </c>
      <c r="AX93" s="23">
        <f t="shared" si="24"/>
        <v>0</v>
      </c>
      <c r="AY93" s="24">
        <f t="shared" si="25"/>
        <v>0</v>
      </c>
      <c r="AZ93" s="24">
        <f t="shared" si="26"/>
        <v>0</v>
      </c>
      <c r="BA93" s="24">
        <f t="shared" si="27"/>
        <v>0</v>
      </c>
      <c r="BB93" s="25">
        <f t="shared" si="28"/>
        <v>1</v>
      </c>
      <c r="BC93" s="26">
        <f t="shared" si="29"/>
        <v>0</v>
      </c>
    </row>
    <row r="94" spans="1:55" ht="20" customHeight="1" x14ac:dyDescent="0.2">
      <c r="A94" s="28">
        <f t="shared" si="20"/>
        <v>90</v>
      </c>
      <c r="B94" s="30" t="s">
        <v>173</v>
      </c>
      <c r="C94" s="9"/>
      <c r="D94" s="10"/>
      <c r="E94" s="10"/>
      <c r="F94" s="11"/>
      <c r="G94" s="9"/>
      <c r="H94" s="10"/>
      <c r="I94" s="10"/>
      <c r="J94" s="11"/>
      <c r="K94" s="9">
        <v>0</v>
      </c>
      <c r="L94" s="10">
        <v>2</v>
      </c>
      <c r="M94" s="10" t="s">
        <v>23</v>
      </c>
      <c r="N94" s="11">
        <v>0</v>
      </c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21"/>
        <v>0</v>
      </c>
      <c r="AV94" s="21">
        <f t="shared" si="22"/>
        <v>2</v>
      </c>
      <c r="AW94" s="22">
        <f t="shared" si="23"/>
        <v>0</v>
      </c>
      <c r="AX94" s="23">
        <f t="shared" si="24"/>
        <v>0</v>
      </c>
      <c r="AY94" s="24">
        <f t="shared" si="25"/>
        <v>0</v>
      </c>
      <c r="AZ94" s="24">
        <f t="shared" si="26"/>
        <v>0</v>
      </c>
      <c r="BA94" s="24">
        <f t="shared" si="27"/>
        <v>1</v>
      </c>
      <c r="BB94" s="25">
        <f t="shared" si="28"/>
        <v>0</v>
      </c>
      <c r="BC94" s="26">
        <f t="shared" si="29"/>
        <v>0</v>
      </c>
    </row>
    <row r="95" spans="1:55" ht="20" customHeight="1" x14ac:dyDescent="0.2">
      <c r="A95" s="28">
        <f t="shared" si="20"/>
        <v>91</v>
      </c>
      <c r="B95" s="30" t="s">
        <v>175</v>
      </c>
      <c r="C95" s="9"/>
      <c r="D95" s="10"/>
      <c r="E95" s="10"/>
      <c r="F95" s="11"/>
      <c r="G95" s="9"/>
      <c r="H95" s="10"/>
      <c r="I95" s="10"/>
      <c r="J95" s="11"/>
      <c r="K95" s="9">
        <v>0</v>
      </c>
      <c r="L95" s="10">
        <v>2</v>
      </c>
      <c r="M95" s="10" t="s">
        <v>23</v>
      </c>
      <c r="N95" s="11">
        <v>0</v>
      </c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21"/>
        <v>0</v>
      </c>
      <c r="AV95" s="21">
        <f t="shared" si="22"/>
        <v>2</v>
      </c>
      <c r="AW95" s="22">
        <f t="shared" si="23"/>
        <v>0</v>
      </c>
      <c r="AX95" s="23">
        <f t="shared" si="24"/>
        <v>0</v>
      </c>
      <c r="AY95" s="24">
        <f t="shared" si="25"/>
        <v>0</v>
      </c>
      <c r="AZ95" s="24">
        <f t="shared" si="26"/>
        <v>0</v>
      </c>
      <c r="BA95" s="24">
        <f t="shared" si="27"/>
        <v>1</v>
      </c>
      <c r="BB95" s="25">
        <f t="shared" si="28"/>
        <v>0</v>
      </c>
      <c r="BC95" s="26">
        <f t="shared" si="29"/>
        <v>0</v>
      </c>
    </row>
    <row r="96" spans="1:55" ht="20" customHeight="1" x14ac:dyDescent="0.2">
      <c r="A96" s="28">
        <f t="shared" si="20"/>
        <v>92</v>
      </c>
      <c r="B96" s="30" t="s">
        <v>187</v>
      </c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>
        <v>0</v>
      </c>
      <c r="P96" s="10">
        <v>3</v>
      </c>
      <c r="Q96" s="10" t="s">
        <v>51</v>
      </c>
      <c r="R96" s="11">
        <v>0</v>
      </c>
      <c r="S96" s="9">
        <v>0</v>
      </c>
      <c r="T96" s="10">
        <v>2</v>
      </c>
      <c r="U96" s="10" t="s">
        <v>23</v>
      </c>
      <c r="V96" s="11">
        <v>0</v>
      </c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21"/>
        <v>0</v>
      </c>
      <c r="AV96" s="21">
        <f t="shared" si="22"/>
        <v>5</v>
      </c>
      <c r="AW96" s="22">
        <f t="shared" si="23"/>
        <v>0</v>
      </c>
      <c r="AX96" s="23">
        <f t="shared" si="24"/>
        <v>0</v>
      </c>
      <c r="AY96" s="24">
        <f t="shared" si="25"/>
        <v>0</v>
      </c>
      <c r="AZ96" s="24">
        <f t="shared" si="26"/>
        <v>0</v>
      </c>
      <c r="BA96" s="24">
        <f t="shared" si="27"/>
        <v>1</v>
      </c>
      <c r="BB96" s="25">
        <f t="shared" si="28"/>
        <v>1</v>
      </c>
      <c r="BC96" s="26">
        <f t="shared" si="29"/>
        <v>0</v>
      </c>
    </row>
    <row r="97" spans="1:55" ht="20" customHeight="1" x14ac:dyDescent="0.2">
      <c r="A97" s="28">
        <f t="shared" si="20"/>
        <v>93</v>
      </c>
      <c r="B97" s="30" t="s">
        <v>188</v>
      </c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>
        <v>0</v>
      </c>
      <c r="P97" s="10">
        <v>3</v>
      </c>
      <c r="Q97" s="10" t="s">
        <v>51</v>
      </c>
      <c r="R97" s="11">
        <v>0</v>
      </c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21"/>
        <v>0</v>
      </c>
      <c r="AV97" s="21">
        <f t="shared" si="22"/>
        <v>3</v>
      </c>
      <c r="AW97" s="22">
        <f t="shared" si="23"/>
        <v>0</v>
      </c>
      <c r="AX97" s="23">
        <f t="shared" si="24"/>
        <v>0</v>
      </c>
      <c r="AY97" s="24">
        <f t="shared" si="25"/>
        <v>0</v>
      </c>
      <c r="AZ97" s="24">
        <f t="shared" si="26"/>
        <v>0</v>
      </c>
      <c r="BA97" s="24">
        <f t="shared" si="27"/>
        <v>0</v>
      </c>
      <c r="BB97" s="25">
        <f t="shared" si="28"/>
        <v>1</v>
      </c>
      <c r="BC97" s="26">
        <f t="shared" si="29"/>
        <v>0</v>
      </c>
    </row>
    <row r="98" spans="1:55" ht="20" customHeight="1" x14ac:dyDescent="0.2">
      <c r="A98" s="28">
        <f t="shared" si="20"/>
        <v>94</v>
      </c>
      <c r="B98" s="30" t="s">
        <v>191</v>
      </c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>
        <v>0</v>
      </c>
      <c r="P98" s="10">
        <v>2</v>
      </c>
      <c r="Q98" s="10" t="s">
        <v>23</v>
      </c>
      <c r="R98" s="11">
        <v>0</v>
      </c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21"/>
        <v>0</v>
      </c>
      <c r="AV98" s="21">
        <f t="shared" si="22"/>
        <v>2</v>
      </c>
      <c r="AW98" s="22">
        <f t="shared" si="23"/>
        <v>0</v>
      </c>
      <c r="AX98" s="23">
        <f t="shared" si="24"/>
        <v>0</v>
      </c>
      <c r="AY98" s="24">
        <f t="shared" si="25"/>
        <v>0</v>
      </c>
      <c r="AZ98" s="24">
        <f t="shared" si="26"/>
        <v>0</v>
      </c>
      <c r="BA98" s="24">
        <f t="shared" si="27"/>
        <v>1</v>
      </c>
      <c r="BB98" s="25">
        <f t="shared" si="28"/>
        <v>0</v>
      </c>
      <c r="BC98" s="26">
        <f t="shared" si="29"/>
        <v>0</v>
      </c>
    </row>
    <row r="99" spans="1:55" ht="20" customHeight="1" x14ac:dyDescent="0.2">
      <c r="A99" s="28">
        <f t="shared" si="20"/>
        <v>95</v>
      </c>
      <c r="B99" s="30" t="s">
        <v>209</v>
      </c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>
        <v>0</v>
      </c>
      <c r="T99" s="10">
        <v>4</v>
      </c>
      <c r="U99" s="10" t="s">
        <v>89</v>
      </c>
      <c r="V99" s="11">
        <v>0</v>
      </c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21"/>
        <v>0</v>
      </c>
      <c r="AV99" s="21">
        <f t="shared" si="22"/>
        <v>4</v>
      </c>
      <c r="AW99" s="22">
        <f t="shared" si="23"/>
        <v>0</v>
      </c>
      <c r="AX99" s="23">
        <f t="shared" si="24"/>
        <v>0</v>
      </c>
      <c r="AY99" s="24">
        <f t="shared" si="25"/>
        <v>0</v>
      </c>
      <c r="AZ99" s="24">
        <f t="shared" si="26"/>
        <v>0</v>
      </c>
      <c r="BA99" s="24">
        <f t="shared" si="27"/>
        <v>0</v>
      </c>
      <c r="BB99" s="25">
        <f t="shared" si="28"/>
        <v>0</v>
      </c>
      <c r="BC99" s="26">
        <f t="shared" si="29"/>
        <v>1</v>
      </c>
    </row>
    <row r="100" spans="1:55" ht="20" customHeight="1" x14ac:dyDescent="0.2">
      <c r="A100" s="28">
        <f t="shared" si="20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ref="AU100:AU109" si="30">SUM(C100+G100+K100+O100+S100+W100+AA100+AE100+AI100+AM100+AQ100)</f>
        <v>0</v>
      </c>
      <c r="AV100" s="21">
        <f t="shared" ref="AV100:AV109" si="31">(D100+H100+L100+P100+T100+X100+AB100+AF100+AJ100+AN100+AR100)</f>
        <v>0</v>
      </c>
      <c r="AW100" s="22" t="e">
        <f t="shared" ref="AW100:AW109" si="32">(AU100/(AV100+AU100)*100)</f>
        <v>#DIV/0!</v>
      </c>
      <c r="AX100" s="23">
        <f t="shared" ref="AX100:AX109" si="33">(F100+J100+N100+R100+V100+Z100+AD100+AH100+AL100+AP100+AT100)</f>
        <v>0</v>
      </c>
      <c r="AY100" s="24">
        <f t="shared" ref="AY100:AY109" si="34">COUNTIF(C100:AT100,"1.m")</f>
        <v>0</v>
      </c>
      <c r="AZ100" s="24">
        <f t="shared" ref="AZ100:AZ109" si="35">COUNTIF(C100:AT100,"2.m")</f>
        <v>0</v>
      </c>
      <c r="BA100" s="24">
        <f t="shared" ref="BA100:BA109" si="36">COUNTIF(C100:AT100,"3.m")</f>
        <v>0</v>
      </c>
      <c r="BB100" s="25">
        <f t="shared" ref="BB100:BB109" si="37">COUNTIF(C100:AT100,"4.m")</f>
        <v>0</v>
      </c>
      <c r="BC100" s="26">
        <f t="shared" ref="BC100:BC109" si="38">COUNTIF(C100:AT100,"5.m")</f>
        <v>0</v>
      </c>
    </row>
    <row r="101" spans="1:55" ht="20" customHeight="1" x14ac:dyDescent="0.2">
      <c r="A101" s="28">
        <f t="shared" si="20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si="30"/>
        <v>0</v>
      </c>
      <c r="AV101" s="21">
        <f t="shared" si="31"/>
        <v>0</v>
      </c>
      <c r="AW101" s="22" t="e">
        <f t="shared" si="32"/>
        <v>#DIV/0!</v>
      </c>
      <c r="AX101" s="23">
        <f t="shared" si="33"/>
        <v>0</v>
      </c>
      <c r="AY101" s="24">
        <f t="shared" si="34"/>
        <v>0</v>
      </c>
      <c r="AZ101" s="24">
        <f t="shared" si="35"/>
        <v>0</v>
      </c>
      <c r="BA101" s="24">
        <f t="shared" si="36"/>
        <v>0</v>
      </c>
      <c r="BB101" s="25">
        <f t="shared" si="37"/>
        <v>0</v>
      </c>
      <c r="BC101" s="26">
        <f t="shared" si="38"/>
        <v>0</v>
      </c>
    </row>
    <row r="102" spans="1:55" ht="20" customHeight="1" x14ac:dyDescent="0.2">
      <c r="A102" s="28">
        <f t="shared" si="20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30"/>
        <v>0</v>
      </c>
      <c r="AV102" s="21">
        <f t="shared" si="31"/>
        <v>0</v>
      </c>
      <c r="AW102" s="22" t="e">
        <f t="shared" si="32"/>
        <v>#DIV/0!</v>
      </c>
      <c r="AX102" s="23">
        <f t="shared" si="33"/>
        <v>0</v>
      </c>
      <c r="AY102" s="24">
        <f t="shared" si="34"/>
        <v>0</v>
      </c>
      <c r="AZ102" s="24">
        <f t="shared" si="35"/>
        <v>0</v>
      </c>
      <c r="BA102" s="24">
        <f t="shared" si="36"/>
        <v>0</v>
      </c>
      <c r="BB102" s="25">
        <f t="shared" si="37"/>
        <v>0</v>
      </c>
      <c r="BC102" s="26">
        <f t="shared" si="38"/>
        <v>0</v>
      </c>
    </row>
    <row r="103" spans="1:55" ht="20" customHeight="1" x14ac:dyDescent="0.2">
      <c r="A103" s="28">
        <f t="shared" si="20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30"/>
        <v>0</v>
      </c>
      <c r="AV103" s="21">
        <f t="shared" si="31"/>
        <v>0</v>
      </c>
      <c r="AW103" s="22" t="e">
        <f t="shared" si="32"/>
        <v>#DIV/0!</v>
      </c>
      <c r="AX103" s="23">
        <f t="shared" si="33"/>
        <v>0</v>
      </c>
      <c r="AY103" s="24">
        <f t="shared" si="34"/>
        <v>0</v>
      </c>
      <c r="AZ103" s="24">
        <f t="shared" si="35"/>
        <v>0</v>
      </c>
      <c r="BA103" s="24">
        <f t="shared" si="36"/>
        <v>0</v>
      </c>
      <c r="BB103" s="25">
        <f t="shared" si="37"/>
        <v>0</v>
      </c>
      <c r="BC103" s="26">
        <f t="shared" si="38"/>
        <v>0</v>
      </c>
    </row>
    <row r="104" spans="1:55" ht="20" customHeight="1" x14ac:dyDescent="0.2">
      <c r="A104" s="28">
        <f t="shared" si="20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30"/>
        <v>0</v>
      </c>
      <c r="AV104" s="21">
        <f t="shared" si="31"/>
        <v>0</v>
      </c>
      <c r="AW104" s="22" t="e">
        <f t="shared" si="32"/>
        <v>#DIV/0!</v>
      </c>
      <c r="AX104" s="23">
        <f t="shared" si="33"/>
        <v>0</v>
      </c>
      <c r="AY104" s="24">
        <f t="shared" si="34"/>
        <v>0</v>
      </c>
      <c r="AZ104" s="24">
        <f t="shared" si="35"/>
        <v>0</v>
      </c>
      <c r="BA104" s="24">
        <f t="shared" si="36"/>
        <v>0</v>
      </c>
      <c r="BB104" s="25">
        <f t="shared" si="37"/>
        <v>0</v>
      </c>
      <c r="BC104" s="26">
        <f t="shared" si="38"/>
        <v>0</v>
      </c>
    </row>
    <row r="105" spans="1:55" ht="20" customHeight="1" x14ac:dyDescent="0.2">
      <c r="A105" s="28">
        <f t="shared" si="20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30"/>
        <v>0</v>
      </c>
      <c r="AV105" s="21">
        <f t="shared" si="31"/>
        <v>0</v>
      </c>
      <c r="AW105" s="22" t="e">
        <f t="shared" si="32"/>
        <v>#DIV/0!</v>
      </c>
      <c r="AX105" s="23">
        <f t="shared" si="33"/>
        <v>0</v>
      </c>
      <c r="AY105" s="24">
        <f t="shared" si="34"/>
        <v>0</v>
      </c>
      <c r="AZ105" s="24">
        <f t="shared" si="35"/>
        <v>0</v>
      </c>
      <c r="BA105" s="24">
        <f t="shared" si="36"/>
        <v>0</v>
      </c>
      <c r="BB105" s="25">
        <f t="shared" si="37"/>
        <v>0</v>
      </c>
      <c r="BC105" s="26">
        <f t="shared" si="38"/>
        <v>0</v>
      </c>
    </row>
    <row r="106" spans="1:55" ht="20" customHeight="1" x14ac:dyDescent="0.2">
      <c r="A106" s="28">
        <f t="shared" si="20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30"/>
        <v>0</v>
      </c>
      <c r="AV106" s="21">
        <f t="shared" si="31"/>
        <v>0</v>
      </c>
      <c r="AW106" s="22" t="e">
        <f t="shared" si="32"/>
        <v>#DIV/0!</v>
      </c>
      <c r="AX106" s="23">
        <f t="shared" si="33"/>
        <v>0</v>
      </c>
      <c r="AY106" s="24">
        <f t="shared" si="34"/>
        <v>0</v>
      </c>
      <c r="AZ106" s="24">
        <f t="shared" si="35"/>
        <v>0</v>
      </c>
      <c r="BA106" s="24">
        <f t="shared" si="36"/>
        <v>0</v>
      </c>
      <c r="BB106" s="25">
        <f t="shared" si="37"/>
        <v>0</v>
      </c>
      <c r="BC106" s="26">
        <f t="shared" si="38"/>
        <v>0</v>
      </c>
    </row>
    <row r="107" spans="1:55" ht="20" customHeight="1" x14ac:dyDescent="0.2">
      <c r="A107" s="28">
        <f t="shared" si="20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30"/>
        <v>0</v>
      </c>
      <c r="AV107" s="21">
        <f t="shared" si="31"/>
        <v>0</v>
      </c>
      <c r="AW107" s="22" t="e">
        <f t="shared" si="32"/>
        <v>#DIV/0!</v>
      </c>
      <c r="AX107" s="23">
        <f t="shared" si="33"/>
        <v>0</v>
      </c>
      <c r="AY107" s="24">
        <f t="shared" si="34"/>
        <v>0</v>
      </c>
      <c r="AZ107" s="24">
        <f t="shared" si="35"/>
        <v>0</v>
      </c>
      <c r="BA107" s="24">
        <f t="shared" si="36"/>
        <v>0</v>
      </c>
      <c r="BB107" s="25">
        <f t="shared" si="37"/>
        <v>0</v>
      </c>
      <c r="BC107" s="26">
        <f t="shared" si="38"/>
        <v>0</v>
      </c>
    </row>
    <row r="108" spans="1:55" ht="20" customHeight="1" x14ac:dyDescent="0.2">
      <c r="A108" s="28">
        <f t="shared" si="20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30"/>
        <v>0</v>
      </c>
      <c r="AV108" s="21">
        <f t="shared" si="31"/>
        <v>0</v>
      </c>
      <c r="AW108" s="22" t="e">
        <f t="shared" si="32"/>
        <v>#DIV/0!</v>
      </c>
      <c r="AX108" s="23">
        <f t="shared" si="33"/>
        <v>0</v>
      </c>
      <c r="AY108" s="24">
        <f t="shared" si="34"/>
        <v>0</v>
      </c>
      <c r="AZ108" s="24">
        <f t="shared" si="35"/>
        <v>0</v>
      </c>
      <c r="BA108" s="24">
        <f t="shared" si="36"/>
        <v>0</v>
      </c>
      <c r="BB108" s="25">
        <f t="shared" si="37"/>
        <v>0</v>
      </c>
      <c r="BC108" s="26">
        <f t="shared" si="38"/>
        <v>0</v>
      </c>
    </row>
    <row r="109" spans="1:55" ht="20" customHeight="1" x14ac:dyDescent="0.2">
      <c r="A109" s="28">
        <f t="shared" si="20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30"/>
        <v>0</v>
      </c>
      <c r="AV109" s="21">
        <f t="shared" si="31"/>
        <v>0</v>
      </c>
      <c r="AW109" s="22" t="e">
        <f t="shared" si="32"/>
        <v>#DIV/0!</v>
      </c>
      <c r="AX109" s="23">
        <f t="shared" si="33"/>
        <v>0</v>
      </c>
      <c r="AY109" s="24">
        <f t="shared" si="34"/>
        <v>0</v>
      </c>
      <c r="AZ109" s="24">
        <f t="shared" si="35"/>
        <v>0</v>
      </c>
      <c r="BA109" s="24">
        <f t="shared" si="36"/>
        <v>0</v>
      </c>
      <c r="BB109" s="25">
        <f t="shared" si="37"/>
        <v>0</v>
      </c>
      <c r="BC109" s="26">
        <f t="shared" si="38"/>
        <v>0</v>
      </c>
    </row>
  </sheetData>
  <sheetProtection algorithmName="SHA-512" hashValue="5qDReUFEsTC15m/mMa8PCttBSrva+Nz/ce2QxB8NYU30+RAWJeeY2c/aBqvvQw9KB8Ftyboluknk0Qvo6SCYQQ==" saltValue="ENeT8OgZs96AnDIqCDnOVA==" spinCount="100000" sheet="1" objects="1" scenarios="1"/>
  <sortState xmlns:xlrd2="http://schemas.microsoft.com/office/spreadsheetml/2017/richdata2" ref="B7:BC99">
    <sortCondition descending="1" ref="AX5:AX99"/>
    <sortCondition descending="1" ref="AW5:AW99"/>
  </sortState>
  <mergeCells count="27">
    <mergeCell ref="C2:F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8"/>
  <sheetViews>
    <sheetView zoomScale="106" zoomScaleNormal="120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B37" sqref="B37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27"/>
      <c r="B1" s="102" t="s">
        <v>107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4"/>
      <c r="BB1" s="104"/>
      <c r="BC1" s="105"/>
    </row>
    <row r="2" spans="1:55" ht="17.25" customHeight="1" thickTop="1" x14ac:dyDescent="0.2">
      <c r="A2" s="128"/>
      <c r="B2" s="106" t="s">
        <v>14</v>
      </c>
      <c r="C2" s="109">
        <v>45312</v>
      </c>
      <c r="D2" s="110"/>
      <c r="E2" s="110"/>
      <c r="F2" s="111"/>
      <c r="G2" s="112">
        <v>45354</v>
      </c>
      <c r="H2" s="113"/>
      <c r="I2" s="113"/>
      <c r="J2" s="114"/>
      <c r="K2" s="112">
        <v>45396</v>
      </c>
      <c r="L2" s="113"/>
      <c r="M2" s="113"/>
      <c r="N2" s="114"/>
      <c r="O2" s="112">
        <v>45417</v>
      </c>
      <c r="P2" s="113"/>
      <c r="Q2" s="113"/>
      <c r="R2" s="114"/>
      <c r="S2" s="112">
        <v>45452</v>
      </c>
      <c r="T2" s="113"/>
      <c r="U2" s="113"/>
      <c r="V2" s="114"/>
      <c r="W2" s="112">
        <v>45478</v>
      </c>
      <c r="X2" s="113"/>
      <c r="Y2" s="113"/>
      <c r="Z2" s="114"/>
      <c r="AA2" s="112"/>
      <c r="AB2" s="113"/>
      <c r="AC2" s="113"/>
      <c r="AD2" s="114"/>
      <c r="AE2" s="112"/>
      <c r="AF2" s="113"/>
      <c r="AG2" s="113"/>
      <c r="AH2" s="114"/>
      <c r="AI2" s="87"/>
      <c r="AJ2" s="88"/>
      <c r="AK2" s="88"/>
      <c r="AL2" s="89"/>
      <c r="AM2" s="90"/>
      <c r="AN2" s="91"/>
      <c r="AO2" s="91"/>
      <c r="AP2" s="92"/>
      <c r="AQ2" s="87"/>
      <c r="AR2" s="88"/>
      <c r="AS2" s="88"/>
      <c r="AT2" s="89"/>
      <c r="AU2" s="133"/>
      <c r="AV2" s="134"/>
      <c r="AW2" s="134"/>
      <c r="AX2" s="134"/>
      <c r="AY2" s="134"/>
      <c r="AZ2" s="134"/>
      <c r="BA2" s="134"/>
      <c r="BB2" s="134"/>
      <c r="BC2" s="135"/>
    </row>
    <row r="3" spans="1:55" ht="93.75" customHeight="1" x14ac:dyDescent="0.2">
      <c r="A3" s="128"/>
      <c r="B3" s="107"/>
      <c r="C3" s="118" t="s">
        <v>16</v>
      </c>
      <c r="D3" s="119"/>
      <c r="E3" s="119"/>
      <c r="F3" s="120"/>
      <c r="G3" s="84" t="s">
        <v>11</v>
      </c>
      <c r="H3" s="85"/>
      <c r="I3" s="85"/>
      <c r="J3" s="86"/>
      <c r="K3" s="118" t="s">
        <v>12</v>
      </c>
      <c r="L3" s="119"/>
      <c r="M3" s="119"/>
      <c r="N3" s="120"/>
      <c r="O3" s="118" t="s">
        <v>13</v>
      </c>
      <c r="P3" s="119"/>
      <c r="Q3" s="119"/>
      <c r="R3" s="120"/>
      <c r="S3" s="118" t="s">
        <v>204</v>
      </c>
      <c r="T3" s="119"/>
      <c r="U3" s="119"/>
      <c r="V3" s="120"/>
      <c r="W3" s="124" t="s">
        <v>205</v>
      </c>
      <c r="X3" s="125"/>
      <c r="Y3" s="125"/>
      <c r="Z3" s="126"/>
      <c r="AA3" s="121" t="s">
        <v>206</v>
      </c>
      <c r="AB3" s="122"/>
      <c r="AC3" s="122"/>
      <c r="AD3" s="123"/>
      <c r="AE3" s="121" t="s">
        <v>15</v>
      </c>
      <c r="AF3" s="122"/>
      <c r="AG3" s="122"/>
      <c r="AH3" s="123"/>
      <c r="AI3" s="84"/>
      <c r="AJ3" s="85"/>
      <c r="AK3" s="85"/>
      <c r="AL3" s="86"/>
      <c r="AM3" s="84"/>
      <c r="AN3" s="85"/>
      <c r="AO3" s="85"/>
      <c r="AP3" s="86"/>
      <c r="AQ3" s="84"/>
      <c r="AR3" s="85"/>
      <c r="AS3" s="85"/>
      <c r="AT3" s="86"/>
      <c r="AU3" s="130" t="s">
        <v>0</v>
      </c>
      <c r="AV3" s="131"/>
      <c r="AW3" s="131"/>
      <c r="AX3" s="131"/>
      <c r="AY3" s="131"/>
      <c r="AZ3" s="131"/>
      <c r="BA3" s="131"/>
      <c r="BB3" s="131"/>
      <c r="BC3" s="132"/>
    </row>
    <row r="4" spans="1:55" ht="42" customHeight="1" thickBot="1" x14ac:dyDescent="0.25">
      <c r="A4" s="129"/>
      <c r="B4" s="10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6" si="0">1+A4</f>
        <v>1</v>
      </c>
      <c r="B5" s="29" t="s">
        <v>36</v>
      </c>
      <c r="C5" s="5">
        <v>2</v>
      </c>
      <c r="D5" s="6">
        <v>0</v>
      </c>
      <c r="E5" s="6" t="s">
        <v>19</v>
      </c>
      <c r="F5" s="7">
        <v>3</v>
      </c>
      <c r="G5" s="5"/>
      <c r="H5" s="6"/>
      <c r="I5" s="6"/>
      <c r="J5" s="7"/>
      <c r="K5" s="5">
        <v>2</v>
      </c>
      <c r="L5" s="6">
        <v>1</v>
      </c>
      <c r="M5" s="6" t="s">
        <v>20</v>
      </c>
      <c r="N5" s="7">
        <v>3</v>
      </c>
      <c r="O5" s="5">
        <v>3</v>
      </c>
      <c r="P5" s="6">
        <v>0</v>
      </c>
      <c r="Q5" s="6" t="s">
        <v>19</v>
      </c>
      <c r="R5" s="7">
        <v>4</v>
      </c>
      <c r="S5" s="5">
        <v>2</v>
      </c>
      <c r="T5" s="6">
        <v>0</v>
      </c>
      <c r="U5" s="6" t="s">
        <v>19</v>
      </c>
      <c r="V5" s="7">
        <v>2</v>
      </c>
      <c r="W5" s="5">
        <v>4</v>
      </c>
      <c r="X5" s="6">
        <v>0</v>
      </c>
      <c r="Y5" s="6" t="s">
        <v>19</v>
      </c>
      <c r="Z5" s="7">
        <v>5</v>
      </c>
      <c r="AA5" s="5"/>
      <c r="AB5" s="6"/>
      <c r="AC5" s="6"/>
      <c r="AD5" s="7"/>
      <c r="AE5" s="5"/>
      <c r="AF5" s="6"/>
      <c r="AG5" s="6"/>
      <c r="AH5" s="8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20">
        <f t="shared" ref="AU5:AU36" si="1">SUM(C5+G5+K5+O5+S5+W5+AA5+AE5+AI5+AM5+AQ5)</f>
        <v>13</v>
      </c>
      <c r="AV5" s="21">
        <f t="shared" ref="AV5:AV36" si="2">(D5+H5+L5+P5+T5+X5+AB5+AF5+AJ5+AN5+AR5)</f>
        <v>1</v>
      </c>
      <c r="AW5" s="22">
        <f t="shared" ref="AW5:AW36" si="3">(AU5/(AV5+AU5)*100)</f>
        <v>92.857142857142861</v>
      </c>
      <c r="AX5" s="23">
        <f t="shared" ref="AX5:AX36" si="4">(F5+J5+N5+R5+V5+Z5+AD5+AH5+AL5+AP5+AT5)</f>
        <v>17</v>
      </c>
      <c r="AY5" s="24">
        <f t="shared" ref="AY5:AY36" si="5">COUNTIF(C5:AT5,"1.m")</f>
        <v>4</v>
      </c>
      <c r="AZ5" s="24">
        <f t="shared" ref="AZ5:AZ36" si="6">COUNTIF(C5:AT5,"2.m")</f>
        <v>1</v>
      </c>
      <c r="BA5" s="24">
        <f t="shared" ref="BA5:BA36" si="7">COUNTIF(C5:AT5,"3.m")</f>
        <v>0</v>
      </c>
      <c r="BB5" s="25">
        <f t="shared" ref="BB5:BB36" si="8">COUNTIF(C5:AT5,"4.m")</f>
        <v>0</v>
      </c>
      <c r="BC5" s="26">
        <f t="shared" ref="BC5:BC36" si="9">COUNTIF(C5:AT5,"5.m")</f>
        <v>0</v>
      </c>
    </row>
    <row r="6" spans="1:55" ht="20" customHeight="1" x14ac:dyDescent="0.2">
      <c r="A6" s="28">
        <f t="shared" si="0"/>
        <v>2</v>
      </c>
      <c r="B6" s="30" t="s">
        <v>98</v>
      </c>
      <c r="C6" s="9">
        <v>2</v>
      </c>
      <c r="D6" s="10">
        <v>2</v>
      </c>
      <c r="E6" s="10" t="s">
        <v>23</v>
      </c>
      <c r="F6" s="11">
        <v>3</v>
      </c>
      <c r="G6" s="9">
        <v>3</v>
      </c>
      <c r="H6" s="10">
        <v>0</v>
      </c>
      <c r="I6" s="10" t="s">
        <v>19</v>
      </c>
      <c r="J6" s="11">
        <v>4</v>
      </c>
      <c r="K6" s="9">
        <v>2</v>
      </c>
      <c r="L6" s="10">
        <v>1</v>
      </c>
      <c r="M6" s="10" t="s">
        <v>20</v>
      </c>
      <c r="N6" s="11">
        <v>2</v>
      </c>
      <c r="O6" s="9">
        <v>1</v>
      </c>
      <c r="P6" s="10">
        <v>1</v>
      </c>
      <c r="Q6" s="10" t="s">
        <v>20</v>
      </c>
      <c r="R6" s="11">
        <v>2</v>
      </c>
      <c r="S6" s="9">
        <v>1</v>
      </c>
      <c r="T6" s="10">
        <v>2</v>
      </c>
      <c r="U6" s="10" t="s">
        <v>23</v>
      </c>
      <c r="V6" s="11">
        <v>1</v>
      </c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9</v>
      </c>
      <c r="AV6" s="21">
        <f t="shared" si="2"/>
        <v>6</v>
      </c>
      <c r="AW6" s="22">
        <f t="shared" si="3"/>
        <v>60</v>
      </c>
      <c r="AX6" s="23">
        <f t="shared" si="4"/>
        <v>12</v>
      </c>
      <c r="AY6" s="24">
        <f t="shared" si="5"/>
        <v>1</v>
      </c>
      <c r="AZ6" s="24">
        <f t="shared" si="6"/>
        <v>2</v>
      </c>
      <c r="BA6" s="24">
        <f t="shared" si="7"/>
        <v>2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31</v>
      </c>
      <c r="C7" s="9">
        <v>0</v>
      </c>
      <c r="D7" s="10">
        <v>2</v>
      </c>
      <c r="E7" s="10" t="s">
        <v>23</v>
      </c>
      <c r="F7" s="11">
        <v>0</v>
      </c>
      <c r="G7" s="9">
        <v>1</v>
      </c>
      <c r="H7" s="10">
        <v>1</v>
      </c>
      <c r="I7" s="10" t="s">
        <v>20</v>
      </c>
      <c r="J7" s="11">
        <v>1</v>
      </c>
      <c r="K7" s="9">
        <v>3</v>
      </c>
      <c r="L7" s="10">
        <v>0</v>
      </c>
      <c r="M7" s="10" t="s">
        <v>19</v>
      </c>
      <c r="N7" s="11">
        <v>3</v>
      </c>
      <c r="O7" s="9">
        <v>3</v>
      </c>
      <c r="P7" s="10">
        <v>0</v>
      </c>
      <c r="Q7" s="10" t="s">
        <v>19</v>
      </c>
      <c r="R7" s="11">
        <v>3</v>
      </c>
      <c r="S7" s="9">
        <v>4</v>
      </c>
      <c r="T7" s="10">
        <v>0</v>
      </c>
      <c r="U7" s="10" t="s">
        <v>19</v>
      </c>
      <c r="V7" s="11">
        <v>4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11</v>
      </c>
      <c r="AV7" s="21">
        <f t="shared" si="2"/>
        <v>3</v>
      </c>
      <c r="AW7" s="22">
        <f t="shared" si="3"/>
        <v>78.571428571428569</v>
      </c>
      <c r="AX7" s="23">
        <f t="shared" si="4"/>
        <v>11</v>
      </c>
      <c r="AY7" s="24">
        <f t="shared" si="5"/>
        <v>3</v>
      </c>
      <c r="AZ7" s="24">
        <f t="shared" si="6"/>
        <v>1</v>
      </c>
      <c r="BA7" s="24">
        <f t="shared" si="7"/>
        <v>1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27</v>
      </c>
      <c r="C8" s="9">
        <v>2</v>
      </c>
      <c r="D8" s="10">
        <v>0</v>
      </c>
      <c r="E8" s="10" t="s">
        <v>19</v>
      </c>
      <c r="F8" s="11">
        <v>2</v>
      </c>
      <c r="G8" s="9">
        <v>1</v>
      </c>
      <c r="H8" s="10">
        <v>2</v>
      </c>
      <c r="I8" s="10" t="s">
        <v>23</v>
      </c>
      <c r="J8" s="11">
        <v>1</v>
      </c>
      <c r="K8" s="9">
        <v>3</v>
      </c>
      <c r="L8" s="10">
        <v>0</v>
      </c>
      <c r="M8" s="10" t="s">
        <v>19</v>
      </c>
      <c r="N8" s="11">
        <v>3</v>
      </c>
      <c r="O8" s="9">
        <v>3</v>
      </c>
      <c r="P8" s="10">
        <v>0</v>
      </c>
      <c r="Q8" s="10" t="s">
        <v>19</v>
      </c>
      <c r="R8" s="11">
        <v>3</v>
      </c>
      <c r="S8" s="9">
        <v>1</v>
      </c>
      <c r="T8" s="10">
        <v>1</v>
      </c>
      <c r="U8" s="10" t="s">
        <v>20</v>
      </c>
      <c r="V8" s="11">
        <v>1</v>
      </c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10</v>
      </c>
      <c r="AV8" s="21">
        <f t="shared" si="2"/>
        <v>3</v>
      </c>
      <c r="AW8" s="22">
        <f t="shared" si="3"/>
        <v>76.923076923076934</v>
      </c>
      <c r="AX8" s="23">
        <f t="shared" si="4"/>
        <v>10</v>
      </c>
      <c r="AY8" s="24">
        <f t="shared" si="5"/>
        <v>3</v>
      </c>
      <c r="AZ8" s="24">
        <f t="shared" si="6"/>
        <v>1</v>
      </c>
      <c r="BA8" s="24">
        <f t="shared" si="7"/>
        <v>1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30" t="s">
        <v>158</v>
      </c>
      <c r="C9" s="9"/>
      <c r="D9" s="10"/>
      <c r="E9" s="10"/>
      <c r="F9" s="11"/>
      <c r="G9" s="9">
        <v>3</v>
      </c>
      <c r="H9" s="10">
        <v>1</v>
      </c>
      <c r="I9" s="10" t="s">
        <v>20</v>
      </c>
      <c r="J9" s="11">
        <v>4</v>
      </c>
      <c r="K9" s="9">
        <v>2</v>
      </c>
      <c r="L9" s="10">
        <v>1</v>
      </c>
      <c r="M9" s="10" t="s">
        <v>23</v>
      </c>
      <c r="N9" s="11">
        <v>3</v>
      </c>
      <c r="O9" s="9"/>
      <c r="P9" s="10"/>
      <c r="Q9" s="10"/>
      <c r="R9" s="11"/>
      <c r="S9" s="9"/>
      <c r="T9" s="10"/>
      <c r="U9" s="10"/>
      <c r="V9" s="11"/>
      <c r="W9" s="9">
        <v>2</v>
      </c>
      <c r="X9" s="10">
        <v>2</v>
      </c>
      <c r="Y9" s="10" t="s">
        <v>23</v>
      </c>
      <c r="Z9" s="11">
        <v>3</v>
      </c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7</v>
      </c>
      <c r="AV9" s="21">
        <f t="shared" si="2"/>
        <v>4</v>
      </c>
      <c r="AW9" s="22">
        <f t="shared" si="3"/>
        <v>63.636363636363633</v>
      </c>
      <c r="AX9" s="23">
        <f t="shared" si="4"/>
        <v>10</v>
      </c>
      <c r="AY9" s="24">
        <f t="shared" si="5"/>
        <v>0</v>
      </c>
      <c r="AZ9" s="24">
        <f t="shared" si="6"/>
        <v>1</v>
      </c>
      <c r="BA9" s="24">
        <f t="shared" si="7"/>
        <v>2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79</v>
      </c>
      <c r="C10" s="9">
        <v>3</v>
      </c>
      <c r="D10" s="10">
        <v>0</v>
      </c>
      <c r="E10" s="10" t="s">
        <v>19</v>
      </c>
      <c r="F10" s="11">
        <v>4</v>
      </c>
      <c r="G10" s="9"/>
      <c r="H10" s="10"/>
      <c r="I10" s="10"/>
      <c r="J10" s="11"/>
      <c r="K10" s="9">
        <v>3</v>
      </c>
      <c r="L10" s="10">
        <v>0</v>
      </c>
      <c r="M10" s="10" t="s">
        <v>19</v>
      </c>
      <c r="N10" s="11">
        <v>3</v>
      </c>
      <c r="O10" s="9"/>
      <c r="P10" s="10"/>
      <c r="Q10" s="10"/>
      <c r="R10" s="11"/>
      <c r="S10" s="9"/>
      <c r="T10" s="10"/>
      <c r="U10" s="10"/>
      <c r="V10" s="11"/>
      <c r="W10" s="9">
        <v>2</v>
      </c>
      <c r="X10" s="10">
        <v>1</v>
      </c>
      <c r="Y10" s="10" t="s">
        <v>20</v>
      </c>
      <c r="Z10" s="11">
        <v>2</v>
      </c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8</v>
      </c>
      <c r="AV10" s="21">
        <f t="shared" si="2"/>
        <v>1</v>
      </c>
      <c r="AW10" s="22">
        <f t="shared" si="3"/>
        <v>88.888888888888886</v>
      </c>
      <c r="AX10" s="23">
        <f t="shared" si="4"/>
        <v>9</v>
      </c>
      <c r="AY10" s="24">
        <f t="shared" si="5"/>
        <v>2</v>
      </c>
      <c r="AZ10" s="24">
        <f t="shared" si="6"/>
        <v>1</v>
      </c>
      <c r="BA10" s="24">
        <f t="shared" si="7"/>
        <v>0</v>
      </c>
      <c r="BB10" s="25">
        <f t="shared" si="8"/>
        <v>0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159</v>
      </c>
      <c r="C11" s="9"/>
      <c r="D11" s="10"/>
      <c r="E11" s="10"/>
      <c r="F11" s="11"/>
      <c r="G11" s="9"/>
      <c r="H11" s="10"/>
      <c r="I11" s="10"/>
      <c r="J11" s="11"/>
      <c r="K11" s="9">
        <v>2</v>
      </c>
      <c r="L11" s="10">
        <v>0</v>
      </c>
      <c r="M11" s="10" t="s">
        <v>19</v>
      </c>
      <c r="N11" s="11">
        <v>3</v>
      </c>
      <c r="O11" s="9"/>
      <c r="P11" s="10"/>
      <c r="Q11" s="10"/>
      <c r="R11" s="11"/>
      <c r="S11" s="9">
        <v>2</v>
      </c>
      <c r="T11" s="10">
        <v>1</v>
      </c>
      <c r="U11" s="10" t="s">
        <v>20</v>
      </c>
      <c r="V11" s="11">
        <v>2</v>
      </c>
      <c r="W11" s="9">
        <v>3</v>
      </c>
      <c r="X11" s="10">
        <v>1</v>
      </c>
      <c r="Y11" s="10" t="s">
        <v>20</v>
      </c>
      <c r="Z11" s="11">
        <v>4</v>
      </c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7</v>
      </c>
      <c r="AV11" s="21">
        <f t="shared" si="2"/>
        <v>2</v>
      </c>
      <c r="AW11" s="22">
        <f t="shared" si="3"/>
        <v>77.777777777777786</v>
      </c>
      <c r="AX11" s="23">
        <f t="shared" si="4"/>
        <v>9</v>
      </c>
      <c r="AY11" s="24">
        <f t="shared" si="5"/>
        <v>1</v>
      </c>
      <c r="AZ11" s="24">
        <f t="shared" si="6"/>
        <v>2</v>
      </c>
      <c r="BA11" s="24">
        <f t="shared" si="7"/>
        <v>0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118</v>
      </c>
      <c r="C12" s="9"/>
      <c r="D12" s="10"/>
      <c r="E12" s="10"/>
      <c r="F12" s="11"/>
      <c r="G12" s="9">
        <v>2</v>
      </c>
      <c r="H12" s="10">
        <v>1</v>
      </c>
      <c r="I12" s="12" t="s">
        <v>20</v>
      </c>
      <c r="J12" s="11">
        <v>2</v>
      </c>
      <c r="K12" s="9">
        <v>3</v>
      </c>
      <c r="L12" s="10">
        <v>0</v>
      </c>
      <c r="M12" s="10" t="s">
        <v>19</v>
      </c>
      <c r="N12" s="11">
        <v>3</v>
      </c>
      <c r="O12" s="9">
        <v>2</v>
      </c>
      <c r="P12" s="10">
        <v>1</v>
      </c>
      <c r="Q12" s="10" t="s">
        <v>20</v>
      </c>
      <c r="R12" s="11">
        <v>2</v>
      </c>
      <c r="S12" s="9"/>
      <c r="T12" s="10"/>
      <c r="U12" s="10"/>
      <c r="V12" s="11"/>
      <c r="W12" s="9">
        <v>1</v>
      </c>
      <c r="X12" s="10">
        <v>1</v>
      </c>
      <c r="Y12" s="10" t="s">
        <v>20</v>
      </c>
      <c r="Z12" s="11">
        <v>2</v>
      </c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8</v>
      </c>
      <c r="AV12" s="21">
        <f t="shared" si="2"/>
        <v>3</v>
      </c>
      <c r="AW12" s="22">
        <f t="shared" si="3"/>
        <v>72.727272727272734</v>
      </c>
      <c r="AX12" s="23">
        <f t="shared" si="4"/>
        <v>9</v>
      </c>
      <c r="AY12" s="24">
        <f t="shared" si="5"/>
        <v>1</v>
      </c>
      <c r="AZ12" s="24">
        <f t="shared" si="6"/>
        <v>3</v>
      </c>
      <c r="BA12" s="24">
        <f t="shared" si="7"/>
        <v>0</v>
      </c>
      <c r="BB12" s="25">
        <f t="shared" si="8"/>
        <v>0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82</v>
      </c>
      <c r="C13" s="9">
        <v>0</v>
      </c>
      <c r="D13" s="10">
        <v>3</v>
      </c>
      <c r="E13" s="10" t="s">
        <v>51</v>
      </c>
      <c r="F13" s="11">
        <v>1</v>
      </c>
      <c r="G13" s="9">
        <v>1</v>
      </c>
      <c r="H13" s="10">
        <v>1</v>
      </c>
      <c r="I13" s="10" t="s">
        <v>20</v>
      </c>
      <c r="J13" s="11">
        <v>1</v>
      </c>
      <c r="K13" s="9">
        <v>2</v>
      </c>
      <c r="L13" s="10">
        <v>1</v>
      </c>
      <c r="M13" s="10" t="s">
        <v>20</v>
      </c>
      <c r="N13" s="11">
        <v>2</v>
      </c>
      <c r="O13" s="9">
        <v>2</v>
      </c>
      <c r="P13" s="10">
        <v>1</v>
      </c>
      <c r="Q13" s="10" t="s">
        <v>20</v>
      </c>
      <c r="R13" s="11">
        <v>3</v>
      </c>
      <c r="S13" s="9">
        <v>1</v>
      </c>
      <c r="T13" s="10">
        <v>2</v>
      </c>
      <c r="U13" s="10" t="s">
        <v>23</v>
      </c>
      <c r="V13" s="11">
        <v>1</v>
      </c>
      <c r="W13" s="9">
        <v>0</v>
      </c>
      <c r="X13" s="10">
        <v>4</v>
      </c>
      <c r="Y13" s="10" t="s">
        <v>89</v>
      </c>
      <c r="Z13" s="11">
        <v>1</v>
      </c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6</v>
      </c>
      <c r="AV13" s="21">
        <f t="shared" si="2"/>
        <v>12</v>
      </c>
      <c r="AW13" s="22">
        <f t="shared" si="3"/>
        <v>33.333333333333329</v>
      </c>
      <c r="AX13" s="23">
        <f t="shared" si="4"/>
        <v>9</v>
      </c>
      <c r="AY13" s="24">
        <f t="shared" si="5"/>
        <v>0</v>
      </c>
      <c r="AZ13" s="24">
        <f t="shared" si="6"/>
        <v>3</v>
      </c>
      <c r="BA13" s="24">
        <f t="shared" si="7"/>
        <v>1</v>
      </c>
      <c r="BB13" s="25">
        <f t="shared" si="8"/>
        <v>1</v>
      </c>
      <c r="BC13" s="26">
        <f t="shared" si="9"/>
        <v>1</v>
      </c>
    </row>
    <row r="14" spans="1:55" ht="20" customHeight="1" x14ac:dyDescent="0.2">
      <c r="A14" s="28">
        <f t="shared" si="0"/>
        <v>10</v>
      </c>
      <c r="B14" s="30" t="s">
        <v>95</v>
      </c>
      <c r="C14" s="9">
        <v>4</v>
      </c>
      <c r="D14" s="10">
        <v>0</v>
      </c>
      <c r="E14" s="10" t="s">
        <v>19</v>
      </c>
      <c r="F14" s="11">
        <v>4</v>
      </c>
      <c r="G14" s="63"/>
      <c r="H14" s="65"/>
      <c r="I14" s="65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>
        <v>3</v>
      </c>
      <c r="X14" s="10">
        <v>0</v>
      </c>
      <c r="Y14" s="10" t="s">
        <v>19</v>
      </c>
      <c r="Z14" s="11">
        <v>4</v>
      </c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7</v>
      </c>
      <c r="AV14" s="21">
        <f t="shared" si="2"/>
        <v>0</v>
      </c>
      <c r="AW14" s="22">
        <f t="shared" si="3"/>
        <v>100</v>
      </c>
      <c r="AX14" s="23">
        <f t="shared" si="4"/>
        <v>8</v>
      </c>
      <c r="AY14" s="24">
        <f t="shared" si="5"/>
        <v>2</v>
      </c>
      <c r="AZ14" s="24">
        <f t="shared" si="6"/>
        <v>0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30" t="s">
        <v>133</v>
      </c>
      <c r="C15" s="9"/>
      <c r="D15" s="10"/>
      <c r="E15" s="10"/>
      <c r="F15" s="11"/>
      <c r="G15" s="9">
        <v>3</v>
      </c>
      <c r="H15" s="10">
        <v>0</v>
      </c>
      <c r="I15" s="10" t="s">
        <v>19</v>
      </c>
      <c r="J15" s="11">
        <v>4</v>
      </c>
      <c r="K15" s="9"/>
      <c r="L15" s="10"/>
      <c r="M15" s="10"/>
      <c r="N15" s="11"/>
      <c r="O15" s="9">
        <v>3</v>
      </c>
      <c r="P15" s="10">
        <v>1</v>
      </c>
      <c r="Q15" s="10" t="s">
        <v>20</v>
      </c>
      <c r="R15" s="11">
        <v>3</v>
      </c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6</v>
      </c>
      <c r="AV15" s="21">
        <f t="shared" si="2"/>
        <v>1</v>
      </c>
      <c r="AW15" s="22">
        <f t="shared" si="3"/>
        <v>85.714285714285708</v>
      </c>
      <c r="AX15" s="23">
        <f t="shared" si="4"/>
        <v>7</v>
      </c>
      <c r="AY15" s="24">
        <f t="shared" si="5"/>
        <v>1</v>
      </c>
      <c r="AZ15" s="24">
        <f t="shared" si="6"/>
        <v>1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 t="s">
        <v>199</v>
      </c>
      <c r="C16" s="9"/>
      <c r="D16" s="10"/>
      <c r="E16" s="10"/>
      <c r="F16" s="11"/>
      <c r="G16" s="9"/>
      <c r="H16" s="10"/>
      <c r="I16" s="10"/>
      <c r="J16" s="11"/>
      <c r="K16" s="9"/>
      <c r="L16" s="10"/>
      <c r="M16" s="10"/>
      <c r="N16" s="11"/>
      <c r="O16" s="9">
        <v>2</v>
      </c>
      <c r="P16" s="10">
        <v>1</v>
      </c>
      <c r="Q16" s="10" t="s">
        <v>19</v>
      </c>
      <c r="R16" s="11">
        <v>2</v>
      </c>
      <c r="S16" s="9"/>
      <c r="T16" s="10"/>
      <c r="U16" s="10"/>
      <c r="V16" s="11"/>
      <c r="W16" s="9">
        <v>4</v>
      </c>
      <c r="X16" s="10">
        <v>0</v>
      </c>
      <c r="Y16" s="10" t="s">
        <v>19</v>
      </c>
      <c r="Z16" s="11">
        <v>5</v>
      </c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6</v>
      </c>
      <c r="AV16" s="21">
        <f t="shared" si="2"/>
        <v>1</v>
      </c>
      <c r="AW16" s="22">
        <f t="shared" si="3"/>
        <v>85.714285714285708</v>
      </c>
      <c r="AX16" s="23">
        <f t="shared" si="4"/>
        <v>7</v>
      </c>
      <c r="AY16" s="24">
        <f t="shared" si="5"/>
        <v>2</v>
      </c>
      <c r="AZ16" s="24">
        <f t="shared" si="6"/>
        <v>0</v>
      </c>
      <c r="BA16" s="24">
        <f t="shared" si="7"/>
        <v>0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96</v>
      </c>
      <c r="C17" s="9">
        <v>3</v>
      </c>
      <c r="D17" s="10">
        <v>1</v>
      </c>
      <c r="E17" s="10" t="s">
        <v>20</v>
      </c>
      <c r="F17" s="11">
        <v>3</v>
      </c>
      <c r="G17" s="9"/>
      <c r="H17" s="10"/>
      <c r="I17" s="10"/>
      <c r="J17" s="11"/>
      <c r="K17" s="9"/>
      <c r="L17" s="10"/>
      <c r="M17" s="10"/>
      <c r="N17" s="11"/>
      <c r="O17" s="9">
        <v>1</v>
      </c>
      <c r="P17" s="10">
        <v>1</v>
      </c>
      <c r="Q17" s="10" t="s">
        <v>20</v>
      </c>
      <c r="R17" s="11">
        <v>1</v>
      </c>
      <c r="S17" s="9"/>
      <c r="T17" s="10"/>
      <c r="U17" s="10"/>
      <c r="V17" s="11"/>
      <c r="W17" s="9">
        <v>2</v>
      </c>
      <c r="X17" s="10">
        <v>1</v>
      </c>
      <c r="Y17" s="10" t="s">
        <v>20</v>
      </c>
      <c r="Z17" s="11">
        <v>3</v>
      </c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6</v>
      </c>
      <c r="AV17" s="21">
        <f t="shared" si="2"/>
        <v>3</v>
      </c>
      <c r="AW17" s="22">
        <f t="shared" si="3"/>
        <v>66.666666666666657</v>
      </c>
      <c r="AX17" s="23">
        <f t="shared" si="4"/>
        <v>7</v>
      </c>
      <c r="AY17" s="24">
        <f t="shared" si="5"/>
        <v>0</v>
      </c>
      <c r="AZ17" s="24">
        <f t="shared" si="6"/>
        <v>3</v>
      </c>
      <c r="BA17" s="24">
        <f t="shared" si="7"/>
        <v>0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 t="s">
        <v>130</v>
      </c>
      <c r="C18" s="9"/>
      <c r="D18" s="10"/>
      <c r="E18" s="10"/>
      <c r="F18" s="11"/>
      <c r="G18" s="9">
        <v>2</v>
      </c>
      <c r="H18" s="10">
        <v>1</v>
      </c>
      <c r="I18" s="10" t="s">
        <v>20</v>
      </c>
      <c r="J18" s="11">
        <v>2</v>
      </c>
      <c r="K18" s="9"/>
      <c r="L18" s="10"/>
      <c r="M18" s="10"/>
      <c r="N18" s="11"/>
      <c r="O18" s="9"/>
      <c r="P18" s="10"/>
      <c r="Q18" s="10"/>
      <c r="R18" s="11"/>
      <c r="S18" s="9">
        <v>1</v>
      </c>
      <c r="T18" s="10">
        <v>3</v>
      </c>
      <c r="U18" s="10" t="s">
        <v>51</v>
      </c>
      <c r="V18" s="11">
        <v>1</v>
      </c>
      <c r="W18" s="9">
        <v>3</v>
      </c>
      <c r="X18" s="10">
        <v>1</v>
      </c>
      <c r="Y18" s="10" t="s">
        <v>20</v>
      </c>
      <c r="Z18" s="11">
        <v>4</v>
      </c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6</v>
      </c>
      <c r="AV18" s="21">
        <f t="shared" si="2"/>
        <v>5</v>
      </c>
      <c r="AW18" s="22">
        <f t="shared" si="3"/>
        <v>54.54545454545454</v>
      </c>
      <c r="AX18" s="23">
        <f t="shared" si="4"/>
        <v>7</v>
      </c>
      <c r="AY18" s="24">
        <f t="shared" si="5"/>
        <v>0</v>
      </c>
      <c r="AZ18" s="24">
        <f t="shared" si="6"/>
        <v>2</v>
      </c>
      <c r="BA18" s="24">
        <f t="shared" si="7"/>
        <v>0</v>
      </c>
      <c r="BB18" s="25">
        <f t="shared" si="8"/>
        <v>1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73</v>
      </c>
      <c r="C19" s="9">
        <v>3</v>
      </c>
      <c r="D19" s="10">
        <v>0</v>
      </c>
      <c r="E19" s="10" t="s">
        <v>19</v>
      </c>
      <c r="F19" s="11">
        <v>3</v>
      </c>
      <c r="G19" s="9"/>
      <c r="H19" s="65"/>
      <c r="I19" s="65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>
        <v>2</v>
      </c>
      <c r="X19" s="10">
        <v>0</v>
      </c>
      <c r="Y19" s="10" t="s">
        <v>19</v>
      </c>
      <c r="Z19" s="11">
        <v>3</v>
      </c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5</v>
      </c>
      <c r="AV19" s="21">
        <f t="shared" si="2"/>
        <v>0</v>
      </c>
      <c r="AW19" s="22">
        <f t="shared" si="3"/>
        <v>100</v>
      </c>
      <c r="AX19" s="23">
        <f t="shared" si="4"/>
        <v>6</v>
      </c>
      <c r="AY19" s="24">
        <f t="shared" si="5"/>
        <v>2</v>
      </c>
      <c r="AZ19" s="24">
        <f t="shared" si="6"/>
        <v>0</v>
      </c>
      <c r="BA19" s="24">
        <f t="shared" si="7"/>
        <v>0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 t="s">
        <v>83</v>
      </c>
      <c r="C20" s="9">
        <v>2</v>
      </c>
      <c r="D20" s="10">
        <v>1</v>
      </c>
      <c r="E20" s="10" t="s">
        <v>20</v>
      </c>
      <c r="F20" s="11">
        <v>2</v>
      </c>
      <c r="G20" s="9">
        <v>2</v>
      </c>
      <c r="H20" s="12">
        <v>0</v>
      </c>
      <c r="I20" s="12" t="s">
        <v>19</v>
      </c>
      <c r="J20" s="11">
        <v>2</v>
      </c>
      <c r="K20" s="9">
        <v>2</v>
      </c>
      <c r="L20" s="10">
        <v>0</v>
      </c>
      <c r="M20" s="10" t="s">
        <v>19</v>
      </c>
      <c r="N20" s="11">
        <v>2</v>
      </c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6</v>
      </c>
      <c r="AV20" s="21">
        <f t="shared" si="2"/>
        <v>1</v>
      </c>
      <c r="AW20" s="22">
        <f t="shared" si="3"/>
        <v>85.714285714285708</v>
      </c>
      <c r="AX20" s="23">
        <f t="shared" si="4"/>
        <v>6</v>
      </c>
      <c r="AY20" s="24">
        <f t="shared" si="5"/>
        <v>2</v>
      </c>
      <c r="AZ20" s="24">
        <f t="shared" si="6"/>
        <v>1</v>
      </c>
      <c r="BA20" s="24">
        <f t="shared" si="7"/>
        <v>0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30" t="s">
        <v>53</v>
      </c>
      <c r="C21" s="9">
        <v>3</v>
      </c>
      <c r="D21" s="10">
        <v>0</v>
      </c>
      <c r="E21" s="10" t="s">
        <v>19</v>
      </c>
      <c r="F21" s="11">
        <v>4</v>
      </c>
      <c r="G21" s="9"/>
      <c r="H21" s="10"/>
      <c r="I21" s="10"/>
      <c r="J21" s="11"/>
      <c r="K21" s="9">
        <v>2</v>
      </c>
      <c r="L21" s="10">
        <v>1</v>
      </c>
      <c r="M21" s="10" t="s">
        <v>19</v>
      </c>
      <c r="N21" s="11">
        <v>2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5</v>
      </c>
      <c r="AV21" s="21">
        <f t="shared" si="2"/>
        <v>1</v>
      </c>
      <c r="AW21" s="22">
        <f t="shared" si="3"/>
        <v>83.333333333333343</v>
      </c>
      <c r="AX21" s="23">
        <f t="shared" si="4"/>
        <v>6</v>
      </c>
      <c r="AY21" s="24">
        <f t="shared" si="5"/>
        <v>2</v>
      </c>
      <c r="AZ21" s="24">
        <f t="shared" si="6"/>
        <v>0</v>
      </c>
      <c r="BA21" s="24">
        <f t="shared" si="7"/>
        <v>0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94</v>
      </c>
      <c r="C22" s="9">
        <v>3</v>
      </c>
      <c r="D22" s="10">
        <v>1</v>
      </c>
      <c r="E22" s="10" t="s">
        <v>20</v>
      </c>
      <c r="F22" s="11">
        <v>3</v>
      </c>
      <c r="G22" s="9"/>
      <c r="H22" s="10"/>
      <c r="I22" s="10"/>
      <c r="J22" s="11"/>
      <c r="K22" s="9">
        <v>2</v>
      </c>
      <c r="L22" s="10">
        <v>1</v>
      </c>
      <c r="M22" s="10" t="s">
        <v>20</v>
      </c>
      <c r="N22" s="11">
        <v>2</v>
      </c>
      <c r="O22" s="9">
        <v>1</v>
      </c>
      <c r="P22" s="10">
        <v>1</v>
      </c>
      <c r="Q22" s="10" t="s">
        <v>20</v>
      </c>
      <c r="R22" s="11">
        <v>1</v>
      </c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6</v>
      </c>
      <c r="AV22" s="21">
        <f t="shared" si="2"/>
        <v>3</v>
      </c>
      <c r="AW22" s="22">
        <f t="shared" si="3"/>
        <v>66.666666666666657</v>
      </c>
      <c r="AX22" s="23">
        <f t="shared" si="4"/>
        <v>6</v>
      </c>
      <c r="AY22" s="24">
        <f t="shared" si="5"/>
        <v>0</v>
      </c>
      <c r="AZ22" s="24">
        <f t="shared" si="6"/>
        <v>3</v>
      </c>
      <c r="BA22" s="24">
        <f t="shared" si="7"/>
        <v>0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134</v>
      </c>
      <c r="C23" s="9"/>
      <c r="D23" s="10"/>
      <c r="E23" s="10"/>
      <c r="F23" s="11"/>
      <c r="G23" s="9">
        <v>2</v>
      </c>
      <c r="H23" s="12">
        <v>0</v>
      </c>
      <c r="I23" s="10" t="s">
        <v>20</v>
      </c>
      <c r="J23" s="11">
        <v>3</v>
      </c>
      <c r="K23" s="9">
        <v>1</v>
      </c>
      <c r="L23" s="10">
        <v>2</v>
      </c>
      <c r="M23" s="10" t="s">
        <v>23</v>
      </c>
      <c r="N23" s="11">
        <v>2</v>
      </c>
      <c r="O23" s="9">
        <v>1</v>
      </c>
      <c r="P23" s="10">
        <v>2</v>
      </c>
      <c r="Q23" s="10" t="s">
        <v>23</v>
      </c>
      <c r="R23" s="11">
        <v>1</v>
      </c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4</v>
      </c>
      <c r="AV23" s="21">
        <f t="shared" si="2"/>
        <v>4</v>
      </c>
      <c r="AW23" s="22">
        <f t="shared" si="3"/>
        <v>50</v>
      </c>
      <c r="AX23" s="23">
        <f t="shared" si="4"/>
        <v>6</v>
      </c>
      <c r="AY23" s="24">
        <f t="shared" si="5"/>
        <v>0</v>
      </c>
      <c r="AZ23" s="24">
        <f t="shared" si="6"/>
        <v>1</v>
      </c>
      <c r="BA23" s="24">
        <f t="shared" si="7"/>
        <v>2</v>
      </c>
      <c r="BB23" s="25">
        <f t="shared" si="8"/>
        <v>0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30" t="s">
        <v>131</v>
      </c>
      <c r="C24" s="9"/>
      <c r="D24" s="10"/>
      <c r="E24" s="10"/>
      <c r="F24" s="11"/>
      <c r="G24" s="9">
        <v>2</v>
      </c>
      <c r="H24" s="10">
        <v>1</v>
      </c>
      <c r="I24" s="10" t="s">
        <v>19</v>
      </c>
      <c r="J24" s="11">
        <v>2</v>
      </c>
      <c r="K24" s="9">
        <v>2</v>
      </c>
      <c r="L24" s="10">
        <v>1</v>
      </c>
      <c r="M24" s="10" t="s">
        <v>20</v>
      </c>
      <c r="N24" s="11">
        <v>2</v>
      </c>
      <c r="O24" s="9">
        <v>1</v>
      </c>
      <c r="P24" s="10">
        <v>1</v>
      </c>
      <c r="Q24" s="10" t="s">
        <v>20</v>
      </c>
      <c r="R24" s="11">
        <v>1</v>
      </c>
      <c r="S24" s="9"/>
      <c r="T24" s="10"/>
      <c r="U24" s="10"/>
      <c r="V24" s="11"/>
      <c r="W24" s="9">
        <v>0</v>
      </c>
      <c r="X24" s="10">
        <v>3</v>
      </c>
      <c r="Y24" s="10" t="s">
        <v>51</v>
      </c>
      <c r="Z24" s="11">
        <v>1</v>
      </c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5</v>
      </c>
      <c r="AV24" s="21">
        <f t="shared" si="2"/>
        <v>6</v>
      </c>
      <c r="AW24" s="22">
        <f t="shared" si="3"/>
        <v>45.454545454545453</v>
      </c>
      <c r="AX24" s="23">
        <f t="shared" si="4"/>
        <v>6</v>
      </c>
      <c r="AY24" s="24">
        <f t="shared" si="5"/>
        <v>1</v>
      </c>
      <c r="AZ24" s="24">
        <f t="shared" si="6"/>
        <v>2</v>
      </c>
      <c r="BA24" s="24">
        <f t="shared" si="7"/>
        <v>0</v>
      </c>
      <c r="BB24" s="25">
        <f t="shared" si="8"/>
        <v>1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30" t="s">
        <v>220</v>
      </c>
      <c r="C25" s="9">
        <v>2</v>
      </c>
      <c r="D25" s="10">
        <v>2</v>
      </c>
      <c r="E25" s="10" t="s">
        <v>23</v>
      </c>
      <c r="F25" s="11">
        <v>2</v>
      </c>
      <c r="G25" s="9">
        <v>2</v>
      </c>
      <c r="H25" s="10">
        <v>1</v>
      </c>
      <c r="I25" s="10" t="s">
        <v>20</v>
      </c>
      <c r="J25" s="11">
        <v>2</v>
      </c>
      <c r="K25" s="9"/>
      <c r="L25" s="10"/>
      <c r="M25" s="10"/>
      <c r="N25" s="11"/>
      <c r="O25" s="9">
        <v>0</v>
      </c>
      <c r="P25" s="10">
        <v>2</v>
      </c>
      <c r="Q25" s="10" t="s">
        <v>23</v>
      </c>
      <c r="R25" s="11">
        <v>0</v>
      </c>
      <c r="S25" s="9"/>
      <c r="T25" s="10"/>
      <c r="U25" s="10"/>
      <c r="V25" s="11"/>
      <c r="W25" s="9">
        <v>1</v>
      </c>
      <c r="X25" s="10">
        <v>2</v>
      </c>
      <c r="Y25" s="10" t="s">
        <v>23</v>
      </c>
      <c r="Z25" s="11">
        <v>2</v>
      </c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5</v>
      </c>
      <c r="AV25" s="21">
        <f t="shared" si="2"/>
        <v>7</v>
      </c>
      <c r="AW25" s="22">
        <f t="shared" si="3"/>
        <v>41.666666666666671</v>
      </c>
      <c r="AX25" s="23">
        <f t="shared" si="4"/>
        <v>6</v>
      </c>
      <c r="AY25" s="24">
        <f t="shared" si="5"/>
        <v>0</v>
      </c>
      <c r="AZ25" s="24">
        <f t="shared" si="6"/>
        <v>1</v>
      </c>
      <c r="BA25" s="24">
        <f t="shared" si="7"/>
        <v>3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 t="s">
        <v>232</v>
      </c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>
        <v>4</v>
      </c>
      <c r="X26" s="10">
        <v>0</v>
      </c>
      <c r="Y26" s="10" t="s">
        <v>19</v>
      </c>
      <c r="Z26" s="11">
        <v>5</v>
      </c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4</v>
      </c>
      <c r="AV26" s="21">
        <f t="shared" si="2"/>
        <v>0</v>
      </c>
      <c r="AW26" s="22">
        <f t="shared" si="3"/>
        <v>100</v>
      </c>
      <c r="AX26" s="23">
        <f t="shared" si="4"/>
        <v>5</v>
      </c>
      <c r="AY26" s="24">
        <f t="shared" si="5"/>
        <v>1</v>
      </c>
      <c r="AZ26" s="24">
        <f t="shared" si="6"/>
        <v>0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3" t="s">
        <v>101</v>
      </c>
      <c r="C27" s="9">
        <v>0</v>
      </c>
      <c r="D27" s="10">
        <v>4</v>
      </c>
      <c r="E27" s="10" t="s">
        <v>89</v>
      </c>
      <c r="F27" s="11">
        <v>0</v>
      </c>
      <c r="G27" s="9"/>
      <c r="H27" s="10"/>
      <c r="I27" s="10"/>
      <c r="J27" s="11"/>
      <c r="K27" s="9">
        <v>1</v>
      </c>
      <c r="L27" s="10">
        <v>2</v>
      </c>
      <c r="M27" s="10" t="s">
        <v>23</v>
      </c>
      <c r="N27" s="11">
        <v>1</v>
      </c>
      <c r="O27" s="9">
        <v>2</v>
      </c>
      <c r="P27" s="10">
        <v>0</v>
      </c>
      <c r="Q27" s="10" t="s">
        <v>19</v>
      </c>
      <c r="R27" s="11">
        <v>2</v>
      </c>
      <c r="S27" s="9"/>
      <c r="T27" s="10"/>
      <c r="U27" s="10"/>
      <c r="V27" s="11"/>
      <c r="W27" s="9">
        <v>1</v>
      </c>
      <c r="X27" s="10">
        <v>2</v>
      </c>
      <c r="Y27" s="10" t="s">
        <v>23</v>
      </c>
      <c r="Z27" s="11">
        <v>2</v>
      </c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4</v>
      </c>
      <c r="AV27" s="21">
        <f t="shared" si="2"/>
        <v>8</v>
      </c>
      <c r="AW27" s="22">
        <f t="shared" si="3"/>
        <v>33.333333333333329</v>
      </c>
      <c r="AX27" s="23">
        <f t="shared" si="4"/>
        <v>5</v>
      </c>
      <c r="AY27" s="24">
        <f t="shared" si="5"/>
        <v>1</v>
      </c>
      <c r="AZ27" s="24">
        <f t="shared" si="6"/>
        <v>0</v>
      </c>
      <c r="BA27" s="24">
        <f t="shared" si="7"/>
        <v>2</v>
      </c>
      <c r="BB27" s="25">
        <f t="shared" si="8"/>
        <v>0</v>
      </c>
      <c r="BC27" s="26">
        <f t="shared" si="9"/>
        <v>1</v>
      </c>
    </row>
    <row r="28" spans="1:55" ht="20" customHeight="1" x14ac:dyDescent="0.2">
      <c r="A28" s="28">
        <f t="shared" si="0"/>
        <v>24</v>
      </c>
      <c r="B28" s="62" t="s">
        <v>165</v>
      </c>
      <c r="C28" s="5"/>
      <c r="D28" s="6"/>
      <c r="E28" s="6"/>
      <c r="F28" s="7"/>
      <c r="G28" s="5"/>
      <c r="H28" s="6"/>
      <c r="I28" s="6"/>
      <c r="J28" s="11"/>
      <c r="K28" s="9">
        <v>1</v>
      </c>
      <c r="L28" s="10">
        <v>2</v>
      </c>
      <c r="M28" s="10" t="s">
        <v>23</v>
      </c>
      <c r="N28" s="11">
        <v>2</v>
      </c>
      <c r="O28" s="9">
        <v>1</v>
      </c>
      <c r="P28" s="10">
        <v>2</v>
      </c>
      <c r="Q28" s="10" t="s">
        <v>23</v>
      </c>
      <c r="R28" s="11">
        <v>2</v>
      </c>
      <c r="S28" s="9"/>
      <c r="T28" s="10"/>
      <c r="U28" s="10"/>
      <c r="V28" s="11"/>
      <c r="W28" s="9">
        <v>0</v>
      </c>
      <c r="X28" s="10">
        <v>2</v>
      </c>
      <c r="Y28" s="10" t="s">
        <v>23</v>
      </c>
      <c r="Z28" s="11">
        <v>1</v>
      </c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2</v>
      </c>
      <c r="AV28" s="21">
        <f t="shared" si="2"/>
        <v>6</v>
      </c>
      <c r="AW28" s="22">
        <f t="shared" si="3"/>
        <v>25</v>
      </c>
      <c r="AX28" s="23">
        <f t="shared" si="4"/>
        <v>5</v>
      </c>
      <c r="AY28" s="24">
        <f t="shared" si="5"/>
        <v>0</v>
      </c>
      <c r="AZ28" s="24">
        <f t="shared" si="6"/>
        <v>0</v>
      </c>
      <c r="BA28" s="24">
        <f t="shared" si="7"/>
        <v>3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100</v>
      </c>
      <c r="C29" s="9">
        <v>4</v>
      </c>
      <c r="D29" s="10">
        <v>0</v>
      </c>
      <c r="E29" s="10" t="s">
        <v>19</v>
      </c>
      <c r="F29" s="11">
        <v>4</v>
      </c>
      <c r="G29" s="9"/>
      <c r="H29" s="10"/>
      <c r="I29" s="10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4</v>
      </c>
      <c r="AV29" s="21">
        <f t="shared" si="2"/>
        <v>0</v>
      </c>
      <c r="AW29" s="22">
        <f t="shared" si="3"/>
        <v>100</v>
      </c>
      <c r="AX29" s="23">
        <f t="shared" si="4"/>
        <v>4</v>
      </c>
      <c r="AY29" s="24">
        <f t="shared" si="5"/>
        <v>1</v>
      </c>
      <c r="AZ29" s="24">
        <f t="shared" si="6"/>
        <v>0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 t="s">
        <v>252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>
        <v>3</v>
      </c>
      <c r="X30" s="10">
        <v>0</v>
      </c>
      <c r="Y30" s="10" t="s">
        <v>19</v>
      </c>
      <c r="Z30" s="11">
        <v>4</v>
      </c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3</v>
      </c>
      <c r="AV30" s="21">
        <f t="shared" si="2"/>
        <v>0</v>
      </c>
      <c r="AW30" s="22">
        <f t="shared" si="3"/>
        <v>100</v>
      </c>
      <c r="AX30" s="23">
        <f t="shared" si="4"/>
        <v>4</v>
      </c>
      <c r="AY30" s="24">
        <f t="shared" si="5"/>
        <v>1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255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>
        <v>3</v>
      </c>
      <c r="X31" s="10">
        <v>0</v>
      </c>
      <c r="Y31" s="10" t="s">
        <v>19</v>
      </c>
      <c r="Z31" s="11">
        <v>4</v>
      </c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3</v>
      </c>
      <c r="AV31" s="21">
        <f t="shared" si="2"/>
        <v>0</v>
      </c>
      <c r="AW31" s="22">
        <f t="shared" si="3"/>
        <v>100</v>
      </c>
      <c r="AX31" s="23">
        <f t="shared" si="4"/>
        <v>4</v>
      </c>
      <c r="AY31" s="24">
        <f t="shared" si="5"/>
        <v>1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 t="s">
        <v>234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>
        <v>3</v>
      </c>
      <c r="X32" s="10">
        <v>1</v>
      </c>
      <c r="Y32" s="10" t="s">
        <v>19</v>
      </c>
      <c r="Z32" s="11">
        <v>4</v>
      </c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3</v>
      </c>
      <c r="AV32" s="21">
        <f t="shared" si="2"/>
        <v>1</v>
      </c>
      <c r="AW32" s="22">
        <f t="shared" si="3"/>
        <v>75</v>
      </c>
      <c r="AX32" s="23">
        <f t="shared" si="4"/>
        <v>4</v>
      </c>
      <c r="AY32" s="24">
        <f t="shared" si="5"/>
        <v>1</v>
      </c>
      <c r="AZ32" s="24">
        <f t="shared" si="6"/>
        <v>0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235</v>
      </c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>
        <v>3</v>
      </c>
      <c r="X33" s="10">
        <v>1</v>
      </c>
      <c r="Y33" s="10" t="s">
        <v>20</v>
      </c>
      <c r="Z33" s="11">
        <v>4</v>
      </c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3</v>
      </c>
      <c r="AV33" s="21">
        <f t="shared" si="2"/>
        <v>1</v>
      </c>
      <c r="AW33" s="22">
        <f t="shared" si="3"/>
        <v>75</v>
      </c>
      <c r="AX33" s="23">
        <f t="shared" si="4"/>
        <v>4</v>
      </c>
      <c r="AY33" s="24">
        <f t="shared" si="5"/>
        <v>0</v>
      </c>
      <c r="AZ33" s="24">
        <f t="shared" si="6"/>
        <v>1</v>
      </c>
      <c r="BA33" s="24">
        <f t="shared" si="7"/>
        <v>0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30" t="s">
        <v>236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>
        <v>3</v>
      </c>
      <c r="X34" s="10">
        <v>1</v>
      </c>
      <c r="Y34" s="10" t="s">
        <v>23</v>
      </c>
      <c r="Z34" s="11">
        <v>4</v>
      </c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3</v>
      </c>
      <c r="AV34" s="21">
        <f t="shared" si="2"/>
        <v>1</v>
      </c>
      <c r="AW34" s="22">
        <f t="shared" si="3"/>
        <v>75</v>
      </c>
      <c r="AX34" s="23">
        <f t="shared" si="4"/>
        <v>4</v>
      </c>
      <c r="AY34" s="24">
        <f t="shared" si="5"/>
        <v>0</v>
      </c>
      <c r="AZ34" s="24">
        <f t="shared" si="6"/>
        <v>0</v>
      </c>
      <c r="BA34" s="24">
        <f t="shared" si="7"/>
        <v>1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0"/>
        <v>31</v>
      </c>
      <c r="B35" s="30" t="s">
        <v>237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>
        <v>3</v>
      </c>
      <c r="X35" s="10">
        <v>1</v>
      </c>
      <c r="Y35" s="10" t="s">
        <v>20</v>
      </c>
      <c r="Z35" s="11">
        <v>4</v>
      </c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3</v>
      </c>
      <c r="AV35" s="21">
        <f t="shared" si="2"/>
        <v>1</v>
      </c>
      <c r="AW35" s="22">
        <f t="shared" si="3"/>
        <v>75</v>
      </c>
      <c r="AX35" s="23">
        <f t="shared" si="4"/>
        <v>4</v>
      </c>
      <c r="AY35" s="24">
        <f t="shared" si="5"/>
        <v>0</v>
      </c>
      <c r="AZ35" s="24">
        <f t="shared" si="6"/>
        <v>1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0"/>
        <v>32</v>
      </c>
      <c r="B36" s="30" t="s">
        <v>135</v>
      </c>
      <c r="C36" s="9"/>
      <c r="D36" s="10"/>
      <c r="E36" s="10"/>
      <c r="F36" s="11"/>
      <c r="G36" s="9">
        <v>2</v>
      </c>
      <c r="H36" s="10">
        <v>1</v>
      </c>
      <c r="I36" s="10" t="s">
        <v>20</v>
      </c>
      <c r="J36" s="11">
        <v>2</v>
      </c>
      <c r="K36" s="9">
        <v>2</v>
      </c>
      <c r="L36" s="10">
        <v>1</v>
      </c>
      <c r="M36" s="10" t="s">
        <v>20</v>
      </c>
      <c r="N36" s="11">
        <v>2</v>
      </c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4</v>
      </c>
      <c r="AV36" s="21">
        <f t="shared" si="2"/>
        <v>2</v>
      </c>
      <c r="AW36" s="22">
        <f t="shared" si="3"/>
        <v>66.666666666666657</v>
      </c>
      <c r="AX36" s="23">
        <f t="shared" si="4"/>
        <v>4</v>
      </c>
      <c r="AY36" s="24">
        <f t="shared" si="5"/>
        <v>0</v>
      </c>
      <c r="AZ36" s="24">
        <f t="shared" si="6"/>
        <v>2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ref="A37:A66" si="10">1+A36</f>
        <v>33</v>
      </c>
      <c r="B37" s="30" t="s">
        <v>111</v>
      </c>
      <c r="C37" s="9"/>
      <c r="D37" s="10"/>
      <c r="E37" s="10"/>
      <c r="F37" s="11"/>
      <c r="G37" s="9">
        <v>0</v>
      </c>
      <c r="H37" s="10">
        <v>2</v>
      </c>
      <c r="I37" s="10" t="s">
        <v>23</v>
      </c>
      <c r="J37" s="11">
        <v>0</v>
      </c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>
        <v>3</v>
      </c>
      <c r="X37" s="10">
        <v>0</v>
      </c>
      <c r="Y37" s="10" t="s">
        <v>19</v>
      </c>
      <c r="Z37" s="11">
        <v>4</v>
      </c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68" si="11">SUM(C37+G37+K37+O37+S37+W37+AA37+AE37+AI37+AM37+AQ37)</f>
        <v>3</v>
      </c>
      <c r="AV37" s="21">
        <f t="shared" ref="AV37:AV68" si="12">(D37+H37+L37+P37+T37+X37+AB37+AF37+AJ37+AN37+AR37)</f>
        <v>2</v>
      </c>
      <c r="AW37" s="22">
        <f t="shared" ref="AW37:AW68" si="13">(AU37/(AV37+AU37)*100)</f>
        <v>60</v>
      </c>
      <c r="AX37" s="23">
        <f t="shared" ref="AX37:AX68" si="14">(F37+J37+N37+R37+V37+Z37+AD37+AH37+AL37+AP37+AT37)</f>
        <v>4</v>
      </c>
      <c r="AY37" s="24">
        <f t="shared" ref="AY37:AY68" si="15">COUNTIF(C37:AT37,"1.m")</f>
        <v>1</v>
      </c>
      <c r="AZ37" s="24">
        <f t="shared" ref="AZ37:AZ68" si="16">COUNTIF(C37:AT37,"2.m")</f>
        <v>0</v>
      </c>
      <c r="BA37" s="24">
        <f t="shared" ref="BA37:BA68" si="17">COUNTIF(C37:AT37,"3.m")</f>
        <v>1</v>
      </c>
      <c r="BB37" s="25">
        <f t="shared" ref="BB37:BB68" si="18">COUNTIF(C37:AT37,"4.m")</f>
        <v>0</v>
      </c>
      <c r="BC37" s="26">
        <f t="shared" ref="BC37:BC68" si="19">COUNTIF(C37:AT37,"5.m")</f>
        <v>0</v>
      </c>
    </row>
    <row r="38" spans="1:55" ht="20" customHeight="1" x14ac:dyDescent="0.2">
      <c r="A38" s="28">
        <f t="shared" si="10"/>
        <v>34</v>
      </c>
      <c r="B38" s="30" t="s">
        <v>116</v>
      </c>
      <c r="C38" s="9"/>
      <c r="D38" s="10"/>
      <c r="E38" s="10"/>
      <c r="F38" s="11"/>
      <c r="G38" s="9">
        <v>0</v>
      </c>
      <c r="H38" s="10">
        <v>2</v>
      </c>
      <c r="I38" s="10" t="s">
        <v>23</v>
      </c>
      <c r="J38" s="11">
        <v>0</v>
      </c>
      <c r="K38" s="9">
        <v>1</v>
      </c>
      <c r="L38" s="10">
        <v>2</v>
      </c>
      <c r="M38" s="10" t="s">
        <v>23</v>
      </c>
      <c r="N38" s="11">
        <v>1</v>
      </c>
      <c r="O38" s="9">
        <v>3</v>
      </c>
      <c r="P38" s="10">
        <v>0</v>
      </c>
      <c r="Q38" s="10" t="s">
        <v>19</v>
      </c>
      <c r="R38" s="11">
        <v>3</v>
      </c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1"/>
        <v>4</v>
      </c>
      <c r="AV38" s="21">
        <f t="shared" si="12"/>
        <v>4</v>
      </c>
      <c r="AW38" s="22">
        <f t="shared" si="13"/>
        <v>50</v>
      </c>
      <c r="AX38" s="23">
        <f t="shared" si="14"/>
        <v>4</v>
      </c>
      <c r="AY38" s="24">
        <f t="shared" si="15"/>
        <v>1</v>
      </c>
      <c r="AZ38" s="24">
        <f t="shared" si="16"/>
        <v>0</v>
      </c>
      <c r="BA38" s="24">
        <f t="shared" si="17"/>
        <v>2</v>
      </c>
      <c r="BB38" s="25">
        <f t="shared" si="18"/>
        <v>0</v>
      </c>
      <c r="BC38" s="26">
        <f t="shared" si="19"/>
        <v>0</v>
      </c>
    </row>
    <row r="39" spans="1:55" ht="20" customHeight="1" x14ac:dyDescent="0.2">
      <c r="A39" s="28">
        <f t="shared" si="10"/>
        <v>35</v>
      </c>
      <c r="B39" s="30" t="s">
        <v>76</v>
      </c>
      <c r="C39" s="9">
        <v>0</v>
      </c>
      <c r="D39" s="10">
        <v>3</v>
      </c>
      <c r="E39" s="10" t="s">
        <v>51</v>
      </c>
      <c r="F39" s="11">
        <v>0</v>
      </c>
      <c r="G39" s="63"/>
      <c r="H39" s="65"/>
      <c r="I39" s="65"/>
      <c r="J39" s="11"/>
      <c r="K39" s="9">
        <v>2</v>
      </c>
      <c r="L39" s="10">
        <v>1</v>
      </c>
      <c r="M39" s="10" t="s">
        <v>20</v>
      </c>
      <c r="N39" s="11">
        <v>2</v>
      </c>
      <c r="O39" s="9">
        <v>2</v>
      </c>
      <c r="P39" s="10">
        <v>1</v>
      </c>
      <c r="Q39" s="10" t="s">
        <v>20</v>
      </c>
      <c r="R39" s="11">
        <v>2</v>
      </c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1"/>
        <v>4</v>
      </c>
      <c r="AV39" s="21">
        <f t="shared" si="12"/>
        <v>5</v>
      </c>
      <c r="AW39" s="22">
        <f t="shared" si="13"/>
        <v>44.444444444444443</v>
      </c>
      <c r="AX39" s="23">
        <f t="shared" si="14"/>
        <v>4</v>
      </c>
      <c r="AY39" s="24">
        <f t="shared" si="15"/>
        <v>0</v>
      </c>
      <c r="AZ39" s="24">
        <f t="shared" si="16"/>
        <v>2</v>
      </c>
      <c r="BA39" s="24">
        <f t="shared" si="17"/>
        <v>0</v>
      </c>
      <c r="BB39" s="25">
        <f t="shared" si="18"/>
        <v>1</v>
      </c>
      <c r="BC39" s="26">
        <f t="shared" si="19"/>
        <v>0</v>
      </c>
    </row>
    <row r="40" spans="1:55" ht="20" customHeight="1" x14ac:dyDescent="0.2">
      <c r="A40" s="28">
        <f t="shared" si="10"/>
        <v>36</v>
      </c>
      <c r="B40" s="30" t="s">
        <v>77</v>
      </c>
      <c r="C40" s="9">
        <v>1</v>
      </c>
      <c r="D40" s="10">
        <v>2</v>
      </c>
      <c r="E40" s="10" t="s">
        <v>23</v>
      </c>
      <c r="F40" s="11">
        <v>1</v>
      </c>
      <c r="G40" s="9">
        <v>1</v>
      </c>
      <c r="H40" s="10">
        <v>2</v>
      </c>
      <c r="I40" s="10" t="s">
        <v>51</v>
      </c>
      <c r="J40" s="11">
        <v>1</v>
      </c>
      <c r="K40" s="9"/>
      <c r="L40" s="10"/>
      <c r="M40" s="10"/>
      <c r="N40" s="11"/>
      <c r="O40" s="9"/>
      <c r="P40" s="10"/>
      <c r="Q40" s="10"/>
      <c r="R40" s="11"/>
      <c r="S40" s="9">
        <v>2</v>
      </c>
      <c r="T40" s="10">
        <v>2</v>
      </c>
      <c r="U40" s="10" t="s">
        <v>23</v>
      </c>
      <c r="V40" s="11">
        <v>2</v>
      </c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1"/>
        <v>4</v>
      </c>
      <c r="AV40" s="21">
        <f t="shared" si="12"/>
        <v>6</v>
      </c>
      <c r="AW40" s="22">
        <f t="shared" si="13"/>
        <v>40</v>
      </c>
      <c r="AX40" s="23">
        <f t="shared" si="14"/>
        <v>4</v>
      </c>
      <c r="AY40" s="24">
        <f t="shared" si="15"/>
        <v>0</v>
      </c>
      <c r="AZ40" s="24">
        <f t="shared" si="16"/>
        <v>0</v>
      </c>
      <c r="BA40" s="24">
        <f t="shared" si="17"/>
        <v>2</v>
      </c>
      <c r="BB40" s="25">
        <f t="shared" si="18"/>
        <v>1</v>
      </c>
      <c r="BC40" s="26">
        <f t="shared" si="19"/>
        <v>0</v>
      </c>
    </row>
    <row r="41" spans="1:55" ht="20" customHeight="1" x14ac:dyDescent="0.2">
      <c r="A41" s="28">
        <f t="shared" si="10"/>
        <v>37</v>
      </c>
      <c r="B41" s="30" t="s">
        <v>78</v>
      </c>
      <c r="C41" s="9">
        <v>2</v>
      </c>
      <c r="D41" s="10">
        <v>1</v>
      </c>
      <c r="E41" s="10" t="s">
        <v>20</v>
      </c>
      <c r="F41" s="11">
        <v>2</v>
      </c>
      <c r="G41" s="9"/>
      <c r="H41" s="10"/>
      <c r="I41" s="10"/>
      <c r="J41" s="11"/>
      <c r="K41" s="9">
        <v>0</v>
      </c>
      <c r="L41" s="10">
        <v>3</v>
      </c>
      <c r="M41" s="10" t="s">
        <v>51</v>
      </c>
      <c r="N41" s="11">
        <v>0</v>
      </c>
      <c r="O41" s="9"/>
      <c r="P41" s="10"/>
      <c r="Q41" s="10"/>
      <c r="R41" s="11"/>
      <c r="S41" s="9"/>
      <c r="T41" s="10"/>
      <c r="U41" s="10"/>
      <c r="V41" s="11"/>
      <c r="W41" s="9">
        <v>1</v>
      </c>
      <c r="X41" s="10">
        <v>2</v>
      </c>
      <c r="Y41" s="10" t="s">
        <v>20</v>
      </c>
      <c r="Z41" s="11">
        <v>2</v>
      </c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1"/>
        <v>3</v>
      </c>
      <c r="AV41" s="21">
        <f t="shared" si="12"/>
        <v>6</v>
      </c>
      <c r="AW41" s="22">
        <f t="shared" si="13"/>
        <v>33.333333333333329</v>
      </c>
      <c r="AX41" s="23">
        <f t="shared" si="14"/>
        <v>4</v>
      </c>
      <c r="AY41" s="24">
        <f t="shared" si="15"/>
        <v>0</v>
      </c>
      <c r="AZ41" s="24">
        <f t="shared" si="16"/>
        <v>2</v>
      </c>
      <c r="BA41" s="24">
        <f t="shared" si="17"/>
        <v>0</v>
      </c>
      <c r="BB41" s="25">
        <f t="shared" si="18"/>
        <v>1</v>
      </c>
      <c r="BC41" s="26">
        <f t="shared" si="19"/>
        <v>0</v>
      </c>
    </row>
    <row r="42" spans="1:55" ht="20" customHeight="1" x14ac:dyDescent="0.2">
      <c r="A42" s="28">
        <f t="shared" si="10"/>
        <v>38</v>
      </c>
      <c r="B42" s="30" t="s">
        <v>129</v>
      </c>
      <c r="C42" s="9"/>
      <c r="D42" s="10"/>
      <c r="E42" s="10"/>
      <c r="F42" s="11"/>
      <c r="G42" s="9">
        <v>1</v>
      </c>
      <c r="H42" s="10">
        <v>2</v>
      </c>
      <c r="I42" s="10" t="s">
        <v>23</v>
      </c>
      <c r="J42" s="11">
        <v>1</v>
      </c>
      <c r="K42" s="9"/>
      <c r="L42" s="10"/>
      <c r="M42" s="10"/>
      <c r="N42" s="11"/>
      <c r="O42" s="9">
        <v>0</v>
      </c>
      <c r="P42" s="10">
        <v>3</v>
      </c>
      <c r="Q42" s="10" t="s">
        <v>51</v>
      </c>
      <c r="R42" s="11">
        <v>0</v>
      </c>
      <c r="S42" s="9"/>
      <c r="T42" s="10"/>
      <c r="U42" s="10"/>
      <c r="V42" s="11"/>
      <c r="W42" s="9">
        <v>2</v>
      </c>
      <c r="X42" s="10">
        <v>2</v>
      </c>
      <c r="Y42" s="10" t="s">
        <v>23</v>
      </c>
      <c r="Z42" s="11">
        <v>3</v>
      </c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3</v>
      </c>
      <c r="AV42" s="21">
        <f t="shared" si="12"/>
        <v>7</v>
      </c>
      <c r="AW42" s="22">
        <f t="shared" si="13"/>
        <v>30</v>
      </c>
      <c r="AX42" s="23">
        <f t="shared" si="14"/>
        <v>4</v>
      </c>
      <c r="AY42" s="24">
        <f t="shared" si="15"/>
        <v>0</v>
      </c>
      <c r="AZ42" s="24">
        <f t="shared" si="16"/>
        <v>0</v>
      </c>
      <c r="BA42" s="24">
        <f t="shared" si="17"/>
        <v>2</v>
      </c>
      <c r="BB42" s="25">
        <f t="shared" si="18"/>
        <v>1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30" t="s">
        <v>172</v>
      </c>
      <c r="C43" s="9"/>
      <c r="D43" s="10"/>
      <c r="E43" s="10"/>
      <c r="F43" s="11"/>
      <c r="G43" s="9"/>
      <c r="H43" s="10"/>
      <c r="I43" s="10"/>
      <c r="J43" s="11"/>
      <c r="K43" s="9">
        <v>3</v>
      </c>
      <c r="L43" s="10">
        <v>0</v>
      </c>
      <c r="M43" s="10" t="s">
        <v>19</v>
      </c>
      <c r="N43" s="11">
        <v>3</v>
      </c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3</v>
      </c>
      <c r="AV43" s="21">
        <f t="shared" si="12"/>
        <v>0</v>
      </c>
      <c r="AW43" s="22">
        <f t="shared" si="13"/>
        <v>100</v>
      </c>
      <c r="AX43" s="23">
        <f t="shared" si="14"/>
        <v>3</v>
      </c>
      <c r="AY43" s="24">
        <f t="shared" si="15"/>
        <v>1</v>
      </c>
      <c r="AZ43" s="24">
        <f t="shared" si="16"/>
        <v>0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 t="s">
        <v>217</v>
      </c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>
        <v>2</v>
      </c>
      <c r="X44" s="10">
        <v>1</v>
      </c>
      <c r="Y44" s="10" t="s">
        <v>20</v>
      </c>
      <c r="Z44" s="11">
        <v>3</v>
      </c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2</v>
      </c>
      <c r="AV44" s="21">
        <f t="shared" si="12"/>
        <v>1</v>
      </c>
      <c r="AW44" s="22">
        <f t="shared" si="13"/>
        <v>66.666666666666657</v>
      </c>
      <c r="AX44" s="23">
        <f t="shared" si="14"/>
        <v>3</v>
      </c>
      <c r="AY44" s="24">
        <f t="shared" si="15"/>
        <v>0</v>
      </c>
      <c r="AZ44" s="24">
        <f t="shared" si="16"/>
        <v>1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 t="s">
        <v>219</v>
      </c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>
        <v>2</v>
      </c>
      <c r="X45" s="10">
        <v>1</v>
      </c>
      <c r="Y45" s="10" t="s">
        <v>20</v>
      </c>
      <c r="Z45" s="11">
        <v>3</v>
      </c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2</v>
      </c>
      <c r="AV45" s="21">
        <f t="shared" si="12"/>
        <v>1</v>
      </c>
      <c r="AW45" s="22">
        <f t="shared" si="13"/>
        <v>66.666666666666657</v>
      </c>
      <c r="AX45" s="23">
        <f t="shared" si="14"/>
        <v>3</v>
      </c>
      <c r="AY45" s="24">
        <f t="shared" si="15"/>
        <v>0</v>
      </c>
      <c r="AZ45" s="24">
        <f t="shared" si="16"/>
        <v>1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 t="s">
        <v>264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>
        <v>2</v>
      </c>
      <c r="X46" s="10">
        <v>1</v>
      </c>
      <c r="Y46" s="10" t="s">
        <v>20</v>
      </c>
      <c r="Z46" s="11">
        <v>3</v>
      </c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2</v>
      </c>
      <c r="AV46" s="21">
        <f t="shared" si="12"/>
        <v>1</v>
      </c>
      <c r="AW46" s="22">
        <f t="shared" si="13"/>
        <v>66.666666666666657</v>
      </c>
      <c r="AX46" s="23">
        <f t="shared" si="14"/>
        <v>3</v>
      </c>
      <c r="AY46" s="24">
        <f t="shared" si="15"/>
        <v>0</v>
      </c>
      <c r="AZ46" s="24">
        <f t="shared" si="16"/>
        <v>1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30" t="s">
        <v>38</v>
      </c>
      <c r="C47" s="9">
        <v>1</v>
      </c>
      <c r="D47" s="10">
        <v>1</v>
      </c>
      <c r="E47" s="10" t="s">
        <v>20</v>
      </c>
      <c r="F47" s="11">
        <v>1</v>
      </c>
      <c r="G47" s="9"/>
      <c r="H47" s="10"/>
      <c r="I47" s="10"/>
      <c r="J47" s="11"/>
      <c r="K47" s="9">
        <v>2</v>
      </c>
      <c r="L47" s="10">
        <v>1</v>
      </c>
      <c r="M47" s="10" t="s">
        <v>20</v>
      </c>
      <c r="N47" s="11">
        <v>2</v>
      </c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3</v>
      </c>
      <c r="AV47" s="21">
        <f t="shared" si="12"/>
        <v>2</v>
      </c>
      <c r="AW47" s="22">
        <f t="shared" si="13"/>
        <v>60</v>
      </c>
      <c r="AX47" s="23">
        <f t="shared" si="14"/>
        <v>3</v>
      </c>
      <c r="AY47" s="24">
        <f t="shared" si="15"/>
        <v>0</v>
      </c>
      <c r="AZ47" s="24">
        <f t="shared" si="16"/>
        <v>2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30" t="s">
        <v>163</v>
      </c>
      <c r="C48" s="9"/>
      <c r="D48" s="10"/>
      <c r="E48" s="10"/>
      <c r="F48" s="11"/>
      <c r="G48" s="9"/>
      <c r="H48" s="10"/>
      <c r="I48" s="10"/>
      <c r="J48" s="11"/>
      <c r="K48" s="9">
        <v>1</v>
      </c>
      <c r="L48" s="10">
        <v>2</v>
      </c>
      <c r="M48" s="10" t="s">
        <v>23</v>
      </c>
      <c r="N48" s="11">
        <v>1</v>
      </c>
      <c r="O48" s="9">
        <v>2</v>
      </c>
      <c r="P48" s="10">
        <v>0</v>
      </c>
      <c r="Q48" s="10" t="s">
        <v>19</v>
      </c>
      <c r="R48" s="11">
        <v>2</v>
      </c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3</v>
      </c>
      <c r="AV48" s="21">
        <f t="shared" si="12"/>
        <v>2</v>
      </c>
      <c r="AW48" s="22">
        <f t="shared" si="13"/>
        <v>60</v>
      </c>
      <c r="AX48" s="23">
        <f t="shared" si="14"/>
        <v>3</v>
      </c>
      <c r="AY48" s="24">
        <f t="shared" si="15"/>
        <v>1</v>
      </c>
      <c r="AZ48" s="24">
        <f t="shared" si="16"/>
        <v>0</v>
      </c>
      <c r="BA48" s="24">
        <f t="shared" si="17"/>
        <v>1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 t="s">
        <v>222</v>
      </c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>
        <v>2</v>
      </c>
      <c r="X49" s="10">
        <v>2</v>
      </c>
      <c r="Y49" s="10" t="s">
        <v>23</v>
      </c>
      <c r="Z49" s="11">
        <v>3</v>
      </c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2</v>
      </c>
      <c r="AV49" s="21">
        <f t="shared" si="12"/>
        <v>2</v>
      </c>
      <c r="AW49" s="22">
        <f t="shared" si="13"/>
        <v>50</v>
      </c>
      <c r="AX49" s="23">
        <f t="shared" si="14"/>
        <v>3</v>
      </c>
      <c r="AY49" s="24">
        <f t="shared" si="15"/>
        <v>0</v>
      </c>
      <c r="AZ49" s="24">
        <f t="shared" si="16"/>
        <v>0</v>
      </c>
      <c r="BA49" s="24">
        <f t="shared" si="17"/>
        <v>1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 t="s">
        <v>37</v>
      </c>
      <c r="C50" s="9">
        <v>0</v>
      </c>
      <c r="D50" s="10">
        <v>2</v>
      </c>
      <c r="E50" s="10" t="s">
        <v>23</v>
      </c>
      <c r="F50" s="11">
        <v>0</v>
      </c>
      <c r="G50" s="9">
        <v>1</v>
      </c>
      <c r="H50" s="10">
        <v>3</v>
      </c>
      <c r="I50" s="10" t="s">
        <v>51</v>
      </c>
      <c r="J50" s="11">
        <v>1</v>
      </c>
      <c r="K50" s="9">
        <v>0</v>
      </c>
      <c r="L50" s="10">
        <v>3</v>
      </c>
      <c r="M50" s="10" t="s">
        <v>51</v>
      </c>
      <c r="N50" s="11">
        <v>0</v>
      </c>
      <c r="O50" s="9"/>
      <c r="P50" s="10"/>
      <c r="Q50" s="10"/>
      <c r="R50" s="11"/>
      <c r="S50" s="9"/>
      <c r="T50" s="10"/>
      <c r="U50" s="10"/>
      <c r="V50" s="11"/>
      <c r="W50" s="9">
        <v>1</v>
      </c>
      <c r="X50" s="10">
        <v>3</v>
      </c>
      <c r="Y50" s="10" t="s">
        <v>51</v>
      </c>
      <c r="Z50" s="11">
        <v>2</v>
      </c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2</v>
      </c>
      <c r="AV50" s="21">
        <f t="shared" si="12"/>
        <v>11</v>
      </c>
      <c r="AW50" s="22">
        <f t="shared" si="13"/>
        <v>15.384615384615385</v>
      </c>
      <c r="AX50" s="23">
        <f t="shared" si="14"/>
        <v>3</v>
      </c>
      <c r="AY50" s="24">
        <f t="shared" si="15"/>
        <v>0</v>
      </c>
      <c r="AZ50" s="24">
        <f t="shared" si="16"/>
        <v>0</v>
      </c>
      <c r="BA50" s="24">
        <f t="shared" si="17"/>
        <v>1</v>
      </c>
      <c r="BB50" s="25">
        <f t="shared" si="18"/>
        <v>3</v>
      </c>
      <c r="BC50" s="26">
        <f t="shared" si="19"/>
        <v>0</v>
      </c>
    </row>
    <row r="51" spans="1:55" ht="20" customHeight="1" x14ac:dyDescent="0.2">
      <c r="A51" s="28">
        <f t="shared" si="10"/>
        <v>47</v>
      </c>
      <c r="B51" s="30" t="s">
        <v>137</v>
      </c>
      <c r="C51" s="9"/>
      <c r="D51" s="10"/>
      <c r="E51" s="10"/>
      <c r="F51" s="11"/>
      <c r="G51" s="9">
        <v>2</v>
      </c>
      <c r="H51" s="10">
        <v>1</v>
      </c>
      <c r="I51" s="10" t="s">
        <v>20</v>
      </c>
      <c r="J51" s="11">
        <v>2</v>
      </c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2</v>
      </c>
      <c r="AV51" s="21">
        <f t="shared" si="12"/>
        <v>1</v>
      </c>
      <c r="AW51" s="22">
        <f t="shared" si="13"/>
        <v>66.666666666666657</v>
      </c>
      <c r="AX51" s="23">
        <f t="shared" si="14"/>
        <v>2</v>
      </c>
      <c r="AY51" s="24">
        <f t="shared" si="15"/>
        <v>0</v>
      </c>
      <c r="AZ51" s="24">
        <f t="shared" si="16"/>
        <v>1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10"/>
        <v>48</v>
      </c>
      <c r="B52" s="30" t="s">
        <v>119</v>
      </c>
      <c r="C52" s="9"/>
      <c r="D52" s="10"/>
      <c r="E52" s="10"/>
      <c r="F52" s="11"/>
      <c r="G52" s="9">
        <v>1</v>
      </c>
      <c r="H52" s="10">
        <v>2</v>
      </c>
      <c r="I52" s="10" t="s">
        <v>23</v>
      </c>
      <c r="J52" s="11">
        <v>1</v>
      </c>
      <c r="K52" s="9"/>
      <c r="L52" s="10"/>
      <c r="M52" s="10"/>
      <c r="N52" s="11"/>
      <c r="O52" s="9"/>
      <c r="P52" s="10"/>
      <c r="Q52" s="10"/>
      <c r="R52" s="11"/>
      <c r="S52" s="9">
        <v>1</v>
      </c>
      <c r="T52" s="10">
        <v>2</v>
      </c>
      <c r="U52" s="10" t="s">
        <v>51</v>
      </c>
      <c r="V52" s="11">
        <v>1</v>
      </c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2</v>
      </c>
      <c r="AV52" s="21">
        <f t="shared" si="12"/>
        <v>4</v>
      </c>
      <c r="AW52" s="22">
        <f t="shared" si="13"/>
        <v>33.333333333333329</v>
      </c>
      <c r="AX52" s="23">
        <f t="shared" si="14"/>
        <v>2</v>
      </c>
      <c r="AY52" s="24">
        <f t="shared" si="15"/>
        <v>0</v>
      </c>
      <c r="AZ52" s="24">
        <f t="shared" si="16"/>
        <v>0</v>
      </c>
      <c r="BA52" s="24">
        <f t="shared" si="17"/>
        <v>1</v>
      </c>
      <c r="BB52" s="25">
        <f t="shared" si="18"/>
        <v>1</v>
      </c>
      <c r="BC52" s="26">
        <f t="shared" si="19"/>
        <v>0</v>
      </c>
    </row>
    <row r="53" spans="1:55" ht="20" customHeight="1" x14ac:dyDescent="0.2">
      <c r="A53" s="28">
        <f t="shared" si="10"/>
        <v>49</v>
      </c>
      <c r="B53" s="30" t="s">
        <v>216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>
        <v>1</v>
      </c>
      <c r="X53" s="10">
        <v>2</v>
      </c>
      <c r="Y53" s="10" t="s">
        <v>23</v>
      </c>
      <c r="Z53" s="11">
        <v>2</v>
      </c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1</v>
      </c>
      <c r="AV53" s="21">
        <f t="shared" si="12"/>
        <v>2</v>
      </c>
      <c r="AW53" s="22">
        <f t="shared" si="13"/>
        <v>33.333333333333329</v>
      </c>
      <c r="AX53" s="23">
        <f t="shared" si="14"/>
        <v>2</v>
      </c>
      <c r="AY53" s="24">
        <f t="shared" si="15"/>
        <v>0</v>
      </c>
      <c r="AZ53" s="24">
        <f t="shared" si="16"/>
        <v>0</v>
      </c>
      <c r="BA53" s="24">
        <f t="shared" si="17"/>
        <v>1</v>
      </c>
      <c r="BB53" s="25">
        <f t="shared" si="18"/>
        <v>0</v>
      </c>
      <c r="BC53" s="26">
        <f t="shared" si="19"/>
        <v>0</v>
      </c>
    </row>
    <row r="54" spans="1:55" ht="20" customHeight="1" x14ac:dyDescent="0.2">
      <c r="A54" s="28">
        <f t="shared" si="10"/>
        <v>50</v>
      </c>
      <c r="B54" s="30" t="s">
        <v>249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>
        <v>1</v>
      </c>
      <c r="X54" s="10">
        <v>2</v>
      </c>
      <c r="Y54" s="10" t="s">
        <v>23</v>
      </c>
      <c r="Z54" s="11">
        <v>2</v>
      </c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1</v>
      </c>
      <c r="AV54" s="21">
        <f t="shared" si="12"/>
        <v>2</v>
      </c>
      <c r="AW54" s="22">
        <f t="shared" si="13"/>
        <v>33.333333333333329</v>
      </c>
      <c r="AX54" s="23">
        <f t="shared" si="14"/>
        <v>2</v>
      </c>
      <c r="AY54" s="24">
        <f t="shared" si="15"/>
        <v>0</v>
      </c>
      <c r="AZ54" s="24">
        <f t="shared" si="16"/>
        <v>0</v>
      </c>
      <c r="BA54" s="24">
        <f t="shared" si="17"/>
        <v>1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 t="shared" si="10"/>
        <v>51</v>
      </c>
      <c r="B55" s="33" t="s">
        <v>253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>
        <v>1</v>
      </c>
      <c r="X55" s="10">
        <v>2</v>
      </c>
      <c r="Y55" s="10" t="s">
        <v>23</v>
      </c>
      <c r="Z55" s="11">
        <v>2</v>
      </c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1</v>
      </c>
      <c r="AV55" s="21">
        <f t="shared" si="12"/>
        <v>2</v>
      </c>
      <c r="AW55" s="22">
        <f t="shared" si="13"/>
        <v>33.333333333333329</v>
      </c>
      <c r="AX55" s="23">
        <f t="shared" si="14"/>
        <v>2</v>
      </c>
      <c r="AY55" s="24">
        <f t="shared" si="15"/>
        <v>0</v>
      </c>
      <c r="AZ55" s="24">
        <f t="shared" si="16"/>
        <v>0</v>
      </c>
      <c r="BA55" s="24">
        <f t="shared" si="17"/>
        <v>1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si="10"/>
        <v>52</v>
      </c>
      <c r="B56" s="30" t="s">
        <v>257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>
        <v>1</v>
      </c>
      <c r="X56" s="10">
        <v>2</v>
      </c>
      <c r="Y56" s="10" t="s">
        <v>23</v>
      </c>
      <c r="Z56" s="11">
        <v>2</v>
      </c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1</v>
      </c>
      <c r="AV56" s="21">
        <f t="shared" si="12"/>
        <v>2</v>
      </c>
      <c r="AW56" s="22">
        <f t="shared" si="13"/>
        <v>33.333333333333329</v>
      </c>
      <c r="AX56" s="23">
        <f t="shared" si="14"/>
        <v>2</v>
      </c>
      <c r="AY56" s="24">
        <f t="shared" si="15"/>
        <v>0</v>
      </c>
      <c r="AZ56" s="24">
        <f t="shared" si="16"/>
        <v>0</v>
      </c>
      <c r="BA56" s="24">
        <f t="shared" si="17"/>
        <v>1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10"/>
        <v>53</v>
      </c>
      <c r="B57" s="30" t="s">
        <v>221</v>
      </c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>
        <v>1</v>
      </c>
      <c r="X57" s="10">
        <v>3</v>
      </c>
      <c r="Y57" s="10" t="s">
        <v>51</v>
      </c>
      <c r="Z57" s="11">
        <v>2</v>
      </c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1</v>
      </c>
      <c r="AV57" s="21">
        <f t="shared" si="12"/>
        <v>3</v>
      </c>
      <c r="AW57" s="22">
        <f t="shared" si="13"/>
        <v>25</v>
      </c>
      <c r="AX57" s="23">
        <f t="shared" si="14"/>
        <v>2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1</v>
      </c>
      <c r="BC57" s="26">
        <f t="shared" si="19"/>
        <v>0</v>
      </c>
    </row>
    <row r="58" spans="1:55" ht="17" customHeight="1" x14ac:dyDescent="0.2">
      <c r="A58" s="28">
        <f t="shared" si="10"/>
        <v>54</v>
      </c>
      <c r="B58" s="30" t="s">
        <v>230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>
        <v>1</v>
      </c>
      <c r="X58" s="10">
        <v>3</v>
      </c>
      <c r="Y58" s="10" t="s">
        <v>51</v>
      </c>
      <c r="Z58" s="11">
        <v>2</v>
      </c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1</v>
      </c>
      <c r="AV58" s="21">
        <f t="shared" si="12"/>
        <v>3</v>
      </c>
      <c r="AW58" s="22">
        <f t="shared" si="13"/>
        <v>25</v>
      </c>
      <c r="AX58" s="23">
        <f t="shared" si="14"/>
        <v>2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1</v>
      </c>
      <c r="BC58" s="26">
        <f t="shared" si="19"/>
        <v>0</v>
      </c>
    </row>
    <row r="59" spans="1:55" ht="17" customHeight="1" x14ac:dyDescent="0.2">
      <c r="A59" s="28">
        <f t="shared" si="10"/>
        <v>55</v>
      </c>
      <c r="B59" s="30" t="s">
        <v>110</v>
      </c>
      <c r="C59" s="9"/>
      <c r="D59" s="10"/>
      <c r="E59" s="10"/>
      <c r="F59" s="11"/>
      <c r="G59" s="9">
        <v>1</v>
      </c>
      <c r="H59" s="10">
        <v>1</v>
      </c>
      <c r="I59" s="10" t="s">
        <v>20</v>
      </c>
      <c r="J59" s="11">
        <v>1</v>
      </c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>
        <v>0</v>
      </c>
      <c r="X59" s="10">
        <v>4</v>
      </c>
      <c r="Y59" s="10" t="s">
        <v>89</v>
      </c>
      <c r="Z59" s="11">
        <v>1</v>
      </c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1</v>
      </c>
      <c r="AV59" s="21">
        <f t="shared" si="12"/>
        <v>5</v>
      </c>
      <c r="AW59" s="22">
        <f t="shared" si="13"/>
        <v>16.666666666666664</v>
      </c>
      <c r="AX59" s="23">
        <f t="shared" si="14"/>
        <v>2</v>
      </c>
      <c r="AY59" s="24">
        <f t="shared" si="15"/>
        <v>0</v>
      </c>
      <c r="AZ59" s="24">
        <f t="shared" si="16"/>
        <v>1</v>
      </c>
      <c r="BA59" s="24">
        <f t="shared" si="17"/>
        <v>0</v>
      </c>
      <c r="BB59" s="25">
        <f t="shared" si="18"/>
        <v>0</v>
      </c>
      <c r="BC59" s="26">
        <f t="shared" si="19"/>
        <v>1</v>
      </c>
    </row>
    <row r="60" spans="1:55" ht="17" customHeight="1" x14ac:dyDescent="0.2">
      <c r="A60" s="28">
        <f t="shared" si="10"/>
        <v>56</v>
      </c>
      <c r="B60" s="30" t="s">
        <v>200</v>
      </c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>
        <v>1</v>
      </c>
      <c r="P60" s="10">
        <v>1</v>
      </c>
      <c r="Q60" s="10" t="s">
        <v>20</v>
      </c>
      <c r="R60" s="11">
        <v>1</v>
      </c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1</v>
      </c>
      <c r="AV60" s="21">
        <f t="shared" si="12"/>
        <v>1</v>
      </c>
      <c r="AW60" s="22">
        <f t="shared" si="13"/>
        <v>50</v>
      </c>
      <c r="AX60" s="23">
        <f t="shared" si="14"/>
        <v>1</v>
      </c>
      <c r="AY60" s="24">
        <f t="shared" si="15"/>
        <v>0</v>
      </c>
      <c r="AZ60" s="24">
        <f t="shared" si="16"/>
        <v>1</v>
      </c>
      <c r="BA60" s="24">
        <f t="shared" si="17"/>
        <v>0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10"/>
        <v>57</v>
      </c>
      <c r="B61" s="30" t="s">
        <v>201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>
        <v>1</v>
      </c>
      <c r="P61" s="10">
        <v>1</v>
      </c>
      <c r="Q61" s="10" t="s">
        <v>20</v>
      </c>
      <c r="R61" s="11">
        <v>1</v>
      </c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1</v>
      </c>
      <c r="AV61" s="21">
        <f t="shared" si="12"/>
        <v>1</v>
      </c>
      <c r="AW61" s="22">
        <f t="shared" si="13"/>
        <v>50</v>
      </c>
      <c r="AX61" s="23">
        <f t="shared" si="14"/>
        <v>1</v>
      </c>
      <c r="AY61" s="24">
        <f t="shared" si="15"/>
        <v>0</v>
      </c>
      <c r="AZ61" s="24">
        <f t="shared" si="16"/>
        <v>1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10"/>
        <v>58</v>
      </c>
      <c r="B62" s="30" t="s">
        <v>207</v>
      </c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>
        <v>1</v>
      </c>
      <c r="T62" s="10">
        <v>1</v>
      </c>
      <c r="U62" s="10" t="s">
        <v>20</v>
      </c>
      <c r="V62" s="11">
        <v>1</v>
      </c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1</v>
      </c>
      <c r="AV62" s="21">
        <f t="shared" si="12"/>
        <v>1</v>
      </c>
      <c r="AW62" s="22">
        <f t="shared" si="13"/>
        <v>50</v>
      </c>
      <c r="AX62" s="23">
        <f t="shared" si="14"/>
        <v>1</v>
      </c>
      <c r="AY62" s="24">
        <f t="shared" si="15"/>
        <v>0</v>
      </c>
      <c r="AZ62" s="24">
        <f t="shared" si="16"/>
        <v>1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10"/>
        <v>59</v>
      </c>
      <c r="B63" s="30" t="s">
        <v>75</v>
      </c>
      <c r="C63" s="9">
        <v>1</v>
      </c>
      <c r="D63" s="10">
        <v>2</v>
      </c>
      <c r="E63" s="10" t="s">
        <v>23</v>
      </c>
      <c r="F63" s="11">
        <v>1</v>
      </c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1</v>
      </c>
      <c r="AV63" s="21">
        <f t="shared" si="12"/>
        <v>2</v>
      </c>
      <c r="AW63" s="22">
        <f t="shared" si="13"/>
        <v>33.333333333333329</v>
      </c>
      <c r="AX63" s="23">
        <f t="shared" si="14"/>
        <v>1</v>
      </c>
      <c r="AY63" s="24">
        <f t="shared" si="15"/>
        <v>0</v>
      </c>
      <c r="AZ63" s="24">
        <f t="shared" si="16"/>
        <v>0</v>
      </c>
      <c r="BA63" s="24">
        <f t="shared" si="17"/>
        <v>1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si="10"/>
        <v>60</v>
      </c>
      <c r="B64" s="30" t="s">
        <v>198</v>
      </c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>
        <v>1</v>
      </c>
      <c r="P64" s="10">
        <v>2</v>
      </c>
      <c r="Q64" s="10" t="s">
        <v>23</v>
      </c>
      <c r="R64" s="11">
        <v>1</v>
      </c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1</v>
      </c>
      <c r="AV64" s="21">
        <f t="shared" si="12"/>
        <v>2</v>
      </c>
      <c r="AW64" s="22">
        <f t="shared" si="13"/>
        <v>33.333333333333329</v>
      </c>
      <c r="AX64" s="23">
        <f t="shared" si="14"/>
        <v>1</v>
      </c>
      <c r="AY64" s="24">
        <f t="shared" si="15"/>
        <v>0</v>
      </c>
      <c r="AZ64" s="24">
        <f t="shared" si="16"/>
        <v>0</v>
      </c>
      <c r="BA64" s="24">
        <f t="shared" si="17"/>
        <v>1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10"/>
        <v>61</v>
      </c>
      <c r="B65" s="30" t="s">
        <v>97</v>
      </c>
      <c r="C65" s="9">
        <v>1</v>
      </c>
      <c r="D65" s="10">
        <v>3</v>
      </c>
      <c r="E65" s="10" t="s">
        <v>51</v>
      </c>
      <c r="F65" s="11">
        <v>1</v>
      </c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1</v>
      </c>
      <c r="AV65" s="21">
        <f t="shared" si="12"/>
        <v>3</v>
      </c>
      <c r="AW65" s="22">
        <f t="shared" si="13"/>
        <v>25</v>
      </c>
      <c r="AX65" s="23">
        <f t="shared" si="14"/>
        <v>1</v>
      </c>
      <c r="AY65" s="24">
        <f t="shared" si="15"/>
        <v>0</v>
      </c>
      <c r="AZ65" s="24">
        <f t="shared" si="16"/>
        <v>0</v>
      </c>
      <c r="BA65" s="24">
        <f t="shared" si="17"/>
        <v>0</v>
      </c>
      <c r="BB65" s="25">
        <f t="shared" si="18"/>
        <v>1</v>
      </c>
      <c r="BC65" s="26">
        <f t="shared" si="19"/>
        <v>0</v>
      </c>
    </row>
    <row r="66" spans="1:55" ht="17" customHeight="1" x14ac:dyDescent="0.2">
      <c r="A66" s="28">
        <f t="shared" si="10"/>
        <v>62</v>
      </c>
      <c r="B66" s="30" t="s">
        <v>155</v>
      </c>
      <c r="C66" s="9"/>
      <c r="D66" s="10"/>
      <c r="E66" s="10"/>
      <c r="F66" s="11"/>
      <c r="G66" s="9">
        <v>1</v>
      </c>
      <c r="H66" s="10">
        <v>3</v>
      </c>
      <c r="I66" s="10" t="s">
        <v>51</v>
      </c>
      <c r="J66" s="11">
        <v>1</v>
      </c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1</v>
      </c>
      <c r="AV66" s="21">
        <f t="shared" si="12"/>
        <v>3</v>
      </c>
      <c r="AW66" s="22">
        <f t="shared" si="13"/>
        <v>25</v>
      </c>
      <c r="AX66" s="23">
        <f t="shared" si="14"/>
        <v>1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1</v>
      </c>
      <c r="BC66" s="26">
        <f t="shared" si="19"/>
        <v>0</v>
      </c>
    </row>
    <row r="67" spans="1:55" ht="17" customHeight="1" x14ac:dyDescent="0.2">
      <c r="A67" s="28">
        <f t="shared" ref="A67:A85" si="20">1+A66</f>
        <v>63</v>
      </c>
      <c r="B67" s="30" t="s">
        <v>136</v>
      </c>
      <c r="C67" s="9"/>
      <c r="D67" s="10"/>
      <c r="E67" s="10"/>
      <c r="F67" s="11"/>
      <c r="G67" s="9">
        <v>1</v>
      </c>
      <c r="H67" s="10">
        <v>2</v>
      </c>
      <c r="I67" s="10" t="s">
        <v>23</v>
      </c>
      <c r="J67" s="11">
        <v>1</v>
      </c>
      <c r="K67" s="9">
        <v>0</v>
      </c>
      <c r="L67" s="10">
        <v>3</v>
      </c>
      <c r="M67" s="10" t="s">
        <v>51</v>
      </c>
      <c r="N67" s="11">
        <v>0</v>
      </c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1</v>
      </c>
      <c r="AV67" s="21">
        <f t="shared" si="12"/>
        <v>5</v>
      </c>
      <c r="AW67" s="22">
        <f t="shared" si="13"/>
        <v>16.666666666666664</v>
      </c>
      <c r="AX67" s="23">
        <f t="shared" si="14"/>
        <v>1</v>
      </c>
      <c r="AY67" s="24">
        <f t="shared" si="15"/>
        <v>0</v>
      </c>
      <c r="AZ67" s="24">
        <f t="shared" si="16"/>
        <v>0</v>
      </c>
      <c r="BA67" s="24">
        <f t="shared" si="17"/>
        <v>1</v>
      </c>
      <c r="BB67" s="25">
        <f t="shared" si="18"/>
        <v>1</v>
      </c>
      <c r="BC67" s="26">
        <f t="shared" si="19"/>
        <v>0</v>
      </c>
    </row>
    <row r="68" spans="1:55" ht="17" customHeight="1" x14ac:dyDescent="0.2">
      <c r="A68" s="28">
        <f t="shared" si="20"/>
        <v>64</v>
      </c>
      <c r="B68" s="30" t="s">
        <v>138</v>
      </c>
      <c r="C68" s="9"/>
      <c r="D68" s="10"/>
      <c r="E68" s="10"/>
      <c r="F68" s="11"/>
      <c r="G68" s="9">
        <v>1</v>
      </c>
      <c r="H68" s="10">
        <v>2</v>
      </c>
      <c r="I68" s="10" t="s">
        <v>23</v>
      </c>
      <c r="J68" s="11">
        <v>1</v>
      </c>
      <c r="K68" s="9">
        <v>0</v>
      </c>
      <c r="L68" s="10">
        <v>3</v>
      </c>
      <c r="M68" s="10" t="s">
        <v>51</v>
      </c>
      <c r="N68" s="11">
        <v>0</v>
      </c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1</v>
      </c>
      <c r="AV68" s="21">
        <f t="shared" si="12"/>
        <v>5</v>
      </c>
      <c r="AW68" s="22">
        <f t="shared" si="13"/>
        <v>16.666666666666664</v>
      </c>
      <c r="AX68" s="23">
        <f t="shared" si="14"/>
        <v>1</v>
      </c>
      <c r="AY68" s="24">
        <f t="shared" si="15"/>
        <v>0</v>
      </c>
      <c r="AZ68" s="24">
        <f t="shared" si="16"/>
        <v>0</v>
      </c>
      <c r="BA68" s="24">
        <f t="shared" si="17"/>
        <v>1</v>
      </c>
      <c r="BB68" s="25">
        <f t="shared" si="18"/>
        <v>1</v>
      </c>
      <c r="BC68" s="26">
        <f t="shared" si="19"/>
        <v>0</v>
      </c>
    </row>
    <row r="69" spans="1:55" ht="17" customHeight="1" x14ac:dyDescent="0.2">
      <c r="A69" s="28">
        <f t="shared" si="20"/>
        <v>65</v>
      </c>
      <c r="B69" s="30" t="s">
        <v>214</v>
      </c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>
        <v>0</v>
      </c>
      <c r="X69" s="10">
        <v>3</v>
      </c>
      <c r="Y69" s="10" t="s">
        <v>51</v>
      </c>
      <c r="Z69" s="11">
        <v>1</v>
      </c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90" si="21">SUM(C69+G69+K69+O69+S69+W69+AA69+AE69+AI69+AM69+AQ69)</f>
        <v>0</v>
      </c>
      <c r="AV69" s="21">
        <f t="shared" ref="AV69:AV90" si="22">(D69+H69+L69+P69+T69+X69+AB69+AF69+AJ69+AN69+AR69)</f>
        <v>3</v>
      </c>
      <c r="AW69" s="22">
        <f t="shared" ref="AW69:AW100" si="23">(AU69/(AV69+AU69)*100)</f>
        <v>0</v>
      </c>
      <c r="AX69" s="23">
        <f t="shared" ref="AX69:AX90" si="24">(F69+J69+N69+R69+V69+Z69+AD69+AH69+AL69+AP69+AT69)</f>
        <v>1</v>
      </c>
      <c r="AY69" s="24">
        <f t="shared" ref="AY69:AY90" si="25">COUNTIF(C69:AT69,"1.m")</f>
        <v>0</v>
      </c>
      <c r="AZ69" s="24">
        <f t="shared" ref="AZ69:AZ90" si="26">COUNTIF(C69:AT69,"2.m")</f>
        <v>0</v>
      </c>
      <c r="BA69" s="24">
        <f t="shared" ref="BA69:BA90" si="27">COUNTIF(C69:AT69,"3.m")</f>
        <v>0</v>
      </c>
      <c r="BB69" s="25">
        <f t="shared" ref="BB69:BB90" si="28">COUNTIF(C69:AT69,"4.m")</f>
        <v>1</v>
      </c>
      <c r="BC69" s="26">
        <f t="shared" ref="BC69:BC90" si="29">COUNTIF(C69:AT69,"5.m")</f>
        <v>0</v>
      </c>
    </row>
    <row r="70" spans="1:55" ht="17" customHeight="1" x14ac:dyDescent="0.2">
      <c r="A70" s="28">
        <f t="shared" si="20"/>
        <v>66</v>
      </c>
      <c r="B70" s="30" t="s">
        <v>218</v>
      </c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>
        <v>0</v>
      </c>
      <c r="X70" s="10">
        <v>3</v>
      </c>
      <c r="Y70" s="10" t="s">
        <v>51</v>
      </c>
      <c r="Z70" s="11">
        <v>1</v>
      </c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1"/>
        <v>0</v>
      </c>
      <c r="AV70" s="21">
        <f t="shared" si="22"/>
        <v>3</v>
      </c>
      <c r="AW70" s="22">
        <f t="shared" si="23"/>
        <v>0</v>
      </c>
      <c r="AX70" s="23">
        <f t="shared" si="24"/>
        <v>1</v>
      </c>
      <c r="AY70" s="24">
        <f t="shared" si="25"/>
        <v>0</v>
      </c>
      <c r="AZ70" s="24">
        <f t="shared" si="26"/>
        <v>0</v>
      </c>
      <c r="BA70" s="24">
        <f t="shared" si="27"/>
        <v>0</v>
      </c>
      <c r="BB70" s="25">
        <f t="shared" si="28"/>
        <v>1</v>
      </c>
      <c r="BC70" s="26">
        <f t="shared" si="29"/>
        <v>0</v>
      </c>
    </row>
    <row r="71" spans="1:55" ht="17" customHeight="1" x14ac:dyDescent="0.2">
      <c r="A71" s="28">
        <f t="shared" si="20"/>
        <v>67</v>
      </c>
      <c r="B71" s="30" t="s">
        <v>231</v>
      </c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>
        <v>0</v>
      </c>
      <c r="X71" s="10">
        <v>4</v>
      </c>
      <c r="Y71" s="10" t="s">
        <v>89</v>
      </c>
      <c r="Z71" s="11">
        <v>1</v>
      </c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1"/>
        <v>0</v>
      </c>
      <c r="AV71" s="21">
        <f t="shared" si="22"/>
        <v>4</v>
      </c>
      <c r="AW71" s="22">
        <f t="shared" si="23"/>
        <v>0</v>
      </c>
      <c r="AX71" s="23">
        <f t="shared" si="24"/>
        <v>1</v>
      </c>
      <c r="AY71" s="24">
        <f t="shared" si="25"/>
        <v>0</v>
      </c>
      <c r="AZ71" s="24">
        <f t="shared" si="26"/>
        <v>0</v>
      </c>
      <c r="BA71" s="24">
        <f t="shared" si="27"/>
        <v>0</v>
      </c>
      <c r="BB71" s="25">
        <f t="shared" si="28"/>
        <v>0</v>
      </c>
      <c r="BC71" s="26">
        <f t="shared" si="29"/>
        <v>1</v>
      </c>
    </row>
    <row r="72" spans="1:55" ht="17" customHeight="1" x14ac:dyDescent="0.2">
      <c r="A72" s="28">
        <f t="shared" si="20"/>
        <v>68</v>
      </c>
      <c r="B72" s="30" t="s">
        <v>233</v>
      </c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>
        <v>0</v>
      </c>
      <c r="X72" s="10">
        <v>4</v>
      </c>
      <c r="Y72" s="10" t="s">
        <v>89</v>
      </c>
      <c r="Z72" s="11">
        <v>1</v>
      </c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1"/>
        <v>0</v>
      </c>
      <c r="AV72" s="21">
        <f t="shared" si="22"/>
        <v>4</v>
      </c>
      <c r="AW72" s="22">
        <f t="shared" si="23"/>
        <v>0</v>
      </c>
      <c r="AX72" s="23">
        <f t="shared" si="24"/>
        <v>1</v>
      </c>
      <c r="AY72" s="24">
        <f t="shared" si="25"/>
        <v>0</v>
      </c>
      <c r="AZ72" s="24">
        <f t="shared" si="26"/>
        <v>0</v>
      </c>
      <c r="BA72" s="24">
        <f t="shared" si="27"/>
        <v>0</v>
      </c>
      <c r="BB72" s="25">
        <f t="shared" si="28"/>
        <v>0</v>
      </c>
      <c r="BC72" s="26">
        <f t="shared" si="29"/>
        <v>1</v>
      </c>
    </row>
    <row r="73" spans="1:55" ht="17" customHeight="1" x14ac:dyDescent="0.2">
      <c r="A73" s="28">
        <f t="shared" si="20"/>
        <v>69</v>
      </c>
      <c r="B73" s="30" t="s">
        <v>238</v>
      </c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>
        <v>0</v>
      </c>
      <c r="X73" s="10">
        <v>4</v>
      </c>
      <c r="Y73" s="10" t="s">
        <v>89</v>
      </c>
      <c r="Z73" s="11">
        <v>1</v>
      </c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1"/>
        <v>0</v>
      </c>
      <c r="AV73" s="21">
        <f t="shared" si="22"/>
        <v>4</v>
      </c>
      <c r="AW73" s="22">
        <f t="shared" si="23"/>
        <v>0</v>
      </c>
      <c r="AX73" s="23">
        <f t="shared" si="24"/>
        <v>1</v>
      </c>
      <c r="AY73" s="24">
        <f t="shared" si="25"/>
        <v>0</v>
      </c>
      <c r="AZ73" s="24">
        <f t="shared" si="26"/>
        <v>0</v>
      </c>
      <c r="BA73" s="24">
        <f t="shared" si="27"/>
        <v>0</v>
      </c>
      <c r="BB73" s="25">
        <f t="shared" si="28"/>
        <v>0</v>
      </c>
      <c r="BC73" s="26">
        <f t="shared" si="29"/>
        <v>1</v>
      </c>
    </row>
    <row r="74" spans="1:55" ht="17" customHeight="1" x14ac:dyDescent="0.2">
      <c r="A74" s="28">
        <f t="shared" si="20"/>
        <v>70</v>
      </c>
      <c r="B74" s="30" t="s">
        <v>243</v>
      </c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>
        <v>0</v>
      </c>
      <c r="X74" s="10">
        <v>3</v>
      </c>
      <c r="Y74" s="10" t="s">
        <v>51</v>
      </c>
      <c r="Z74" s="11">
        <v>1</v>
      </c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1"/>
        <v>0</v>
      </c>
      <c r="AV74" s="21">
        <f t="shared" si="22"/>
        <v>3</v>
      </c>
      <c r="AW74" s="22">
        <f t="shared" si="23"/>
        <v>0</v>
      </c>
      <c r="AX74" s="23">
        <f t="shared" si="24"/>
        <v>1</v>
      </c>
      <c r="AY74" s="24">
        <f t="shared" si="25"/>
        <v>0</v>
      </c>
      <c r="AZ74" s="24">
        <f t="shared" si="26"/>
        <v>0</v>
      </c>
      <c r="BA74" s="24">
        <f t="shared" si="27"/>
        <v>0</v>
      </c>
      <c r="BB74" s="25">
        <f t="shared" si="28"/>
        <v>1</v>
      </c>
      <c r="BC74" s="26">
        <f t="shared" si="29"/>
        <v>0</v>
      </c>
    </row>
    <row r="75" spans="1:55" ht="17" customHeight="1" x14ac:dyDescent="0.2">
      <c r="A75" s="28">
        <f t="shared" si="20"/>
        <v>71</v>
      </c>
      <c r="B75" s="30" t="s">
        <v>248</v>
      </c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>
        <v>0</v>
      </c>
      <c r="X75" s="10">
        <v>2</v>
      </c>
      <c r="Y75" s="10" t="s">
        <v>23</v>
      </c>
      <c r="Z75" s="11">
        <v>1</v>
      </c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1"/>
        <v>0</v>
      </c>
      <c r="AV75" s="21">
        <f t="shared" si="22"/>
        <v>2</v>
      </c>
      <c r="AW75" s="22">
        <f t="shared" si="23"/>
        <v>0</v>
      </c>
      <c r="AX75" s="23">
        <f t="shared" si="24"/>
        <v>1</v>
      </c>
      <c r="AY75" s="24">
        <f t="shared" si="25"/>
        <v>0</v>
      </c>
      <c r="AZ75" s="24">
        <f t="shared" si="26"/>
        <v>0</v>
      </c>
      <c r="BA75" s="24">
        <f t="shared" si="27"/>
        <v>1</v>
      </c>
      <c r="BB75" s="25">
        <f t="shared" si="28"/>
        <v>0</v>
      </c>
      <c r="BC75" s="26">
        <f t="shared" si="29"/>
        <v>0</v>
      </c>
    </row>
    <row r="76" spans="1:55" ht="17" customHeight="1" x14ac:dyDescent="0.2">
      <c r="A76" s="28">
        <f t="shared" si="20"/>
        <v>72</v>
      </c>
      <c r="B76" s="30" t="s">
        <v>256</v>
      </c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>
        <v>0</v>
      </c>
      <c r="X76" s="10">
        <v>3</v>
      </c>
      <c r="Y76" s="10" t="s">
        <v>51</v>
      </c>
      <c r="Z76" s="11">
        <v>1</v>
      </c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1"/>
        <v>0</v>
      </c>
      <c r="AV76" s="21">
        <f t="shared" si="22"/>
        <v>3</v>
      </c>
      <c r="AW76" s="22">
        <f t="shared" si="23"/>
        <v>0</v>
      </c>
      <c r="AX76" s="23">
        <f t="shared" si="24"/>
        <v>1</v>
      </c>
      <c r="AY76" s="24">
        <f t="shared" si="25"/>
        <v>0</v>
      </c>
      <c r="AZ76" s="24">
        <f t="shared" si="26"/>
        <v>0</v>
      </c>
      <c r="BA76" s="24">
        <f t="shared" si="27"/>
        <v>0</v>
      </c>
      <c r="BB76" s="25">
        <f t="shared" si="28"/>
        <v>1</v>
      </c>
      <c r="BC76" s="26">
        <f t="shared" si="29"/>
        <v>0</v>
      </c>
    </row>
    <row r="77" spans="1:55" ht="17" customHeight="1" x14ac:dyDescent="0.2">
      <c r="A77" s="28">
        <f t="shared" si="20"/>
        <v>73</v>
      </c>
      <c r="B77" s="30" t="s">
        <v>263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>
        <v>0</v>
      </c>
      <c r="X77" s="10">
        <v>3</v>
      </c>
      <c r="Y77" s="10" t="s">
        <v>51</v>
      </c>
      <c r="Z77" s="11">
        <v>1</v>
      </c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1"/>
        <v>0</v>
      </c>
      <c r="AV77" s="21">
        <f t="shared" si="22"/>
        <v>3</v>
      </c>
      <c r="AW77" s="22">
        <f t="shared" si="23"/>
        <v>0</v>
      </c>
      <c r="AX77" s="23">
        <f t="shared" si="24"/>
        <v>1</v>
      </c>
      <c r="AY77" s="24">
        <f t="shared" si="25"/>
        <v>0</v>
      </c>
      <c r="AZ77" s="24">
        <f t="shared" si="26"/>
        <v>0</v>
      </c>
      <c r="BA77" s="24">
        <f t="shared" si="27"/>
        <v>0</v>
      </c>
      <c r="BB77" s="25">
        <f t="shared" si="28"/>
        <v>1</v>
      </c>
      <c r="BC77" s="26">
        <f t="shared" si="29"/>
        <v>0</v>
      </c>
    </row>
    <row r="78" spans="1:55" ht="17" customHeight="1" x14ac:dyDescent="0.2">
      <c r="A78" s="28">
        <f t="shared" si="20"/>
        <v>74</v>
      </c>
      <c r="B78" s="30" t="s">
        <v>268</v>
      </c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>
        <v>0</v>
      </c>
      <c r="X78" s="10">
        <v>3</v>
      </c>
      <c r="Y78" s="10" t="s">
        <v>51</v>
      </c>
      <c r="Z78" s="11">
        <v>1</v>
      </c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1"/>
        <v>0</v>
      </c>
      <c r="AV78" s="21">
        <f t="shared" si="22"/>
        <v>3</v>
      </c>
      <c r="AW78" s="22">
        <f t="shared" si="23"/>
        <v>0</v>
      </c>
      <c r="AX78" s="23">
        <f t="shared" si="24"/>
        <v>1</v>
      </c>
      <c r="AY78" s="24">
        <f t="shared" si="25"/>
        <v>0</v>
      </c>
      <c r="AZ78" s="24">
        <f t="shared" si="26"/>
        <v>0</v>
      </c>
      <c r="BA78" s="24">
        <f t="shared" si="27"/>
        <v>0</v>
      </c>
      <c r="BB78" s="25">
        <f t="shared" si="28"/>
        <v>1</v>
      </c>
      <c r="BC78" s="26">
        <f t="shared" si="29"/>
        <v>0</v>
      </c>
    </row>
    <row r="79" spans="1:55" ht="17" customHeight="1" x14ac:dyDescent="0.2">
      <c r="A79" s="28">
        <f t="shared" si="20"/>
        <v>75</v>
      </c>
      <c r="B79" s="30" t="s">
        <v>272</v>
      </c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>
        <v>0</v>
      </c>
      <c r="X79" s="10">
        <v>3</v>
      </c>
      <c r="Y79" s="10" t="s">
        <v>51</v>
      </c>
      <c r="Z79" s="11">
        <v>1</v>
      </c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1"/>
        <v>0</v>
      </c>
      <c r="AV79" s="21">
        <f t="shared" si="22"/>
        <v>3</v>
      </c>
      <c r="AW79" s="22">
        <f t="shared" si="23"/>
        <v>0</v>
      </c>
      <c r="AX79" s="23">
        <f t="shared" si="24"/>
        <v>1</v>
      </c>
      <c r="AY79" s="24">
        <f t="shared" si="25"/>
        <v>0</v>
      </c>
      <c r="AZ79" s="24">
        <f t="shared" si="26"/>
        <v>0</v>
      </c>
      <c r="BA79" s="24">
        <f t="shared" si="27"/>
        <v>0</v>
      </c>
      <c r="BB79" s="25">
        <f t="shared" si="28"/>
        <v>1</v>
      </c>
      <c r="BC79" s="26">
        <f t="shared" si="29"/>
        <v>0</v>
      </c>
    </row>
    <row r="80" spans="1:55" ht="17" customHeight="1" x14ac:dyDescent="0.2">
      <c r="A80" s="28">
        <f t="shared" si="20"/>
        <v>76</v>
      </c>
      <c r="B80" s="30" t="s">
        <v>35</v>
      </c>
      <c r="C80" s="9">
        <v>0</v>
      </c>
      <c r="D80" s="10">
        <v>2</v>
      </c>
      <c r="E80" s="10" t="s">
        <v>23</v>
      </c>
      <c r="F80" s="11">
        <v>0</v>
      </c>
      <c r="G80" s="9">
        <v>0</v>
      </c>
      <c r="H80" s="10">
        <v>4</v>
      </c>
      <c r="I80" s="10" t="s">
        <v>89</v>
      </c>
      <c r="J80" s="11">
        <v>0</v>
      </c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21"/>
        <v>0</v>
      </c>
      <c r="AV80" s="21">
        <f t="shared" si="22"/>
        <v>6</v>
      </c>
      <c r="AW80" s="22">
        <f t="shared" si="23"/>
        <v>0</v>
      </c>
      <c r="AX80" s="23">
        <f t="shared" si="24"/>
        <v>0</v>
      </c>
      <c r="AY80" s="24">
        <f t="shared" si="25"/>
        <v>0</v>
      </c>
      <c r="AZ80" s="24">
        <f t="shared" si="26"/>
        <v>0</v>
      </c>
      <c r="BA80" s="24">
        <f t="shared" si="27"/>
        <v>1</v>
      </c>
      <c r="BB80" s="25">
        <f t="shared" si="28"/>
        <v>0</v>
      </c>
      <c r="BC80" s="26">
        <f t="shared" si="29"/>
        <v>1</v>
      </c>
    </row>
    <row r="81" spans="1:55" ht="17" customHeight="1" x14ac:dyDescent="0.2">
      <c r="A81" s="28">
        <f t="shared" si="20"/>
        <v>77</v>
      </c>
      <c r="B81" s="30" t="s">
        <v>69</v>
      </c>
      <c r="C81" s="9">
        <v>0</v>
      </c>
      <c r="D81" s="10">
        <v>3</v>
      </c>
      <c r="E81" s="10" t="s">
        <v>51</v>
      </c>
      <c r="F81" s="11">
        <v>0</v>
      </c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21"/>
        <v>0</v>
      </c>
      <c r="AV81" s="21">
        <f t="shared" si="22"/>
        <v>3</v>
      </c>
      <c r="AW81" s="22">
        <f t="shared" si="23"/>
        <v>0</v>
      </c>
      <c r="AX81" s="23">
        <f t="shared" si="24"/>
        <v>0</v>
      </c>
      <c r="AY81" s="24">
        <f t="shared" si="25"/>
        <v>0</v>
      </c>
      <c r="AZ81" s="24">
        <f t="shared" si="26"/>
        <v>0</v>
      </c>
      <c r="BA81" s="24">
        <f t="shared" si="27"/>
        <v>0</v>
      </c>
      <c r="BB81" s="25">
        <f t="shared" si="28"/>
        <v>1</v>
      </c>
      <c r="BC81" s="26">
        <f t="shared" si="29"/>
        <v>0</v>
      </c>
    </row>
    <row r="82" spans="1:55" ht="17" customHeight="1" x14ac:dyDescent="0.2">
      <c r="A82" s="28">
        <f t="shared" si="20"/>
        <v>78</v>
      </c>
      <c r="B82" s="30" t="s">
        <v>99</v>
      </c>
      <c r="C82" s="9">
        <v>0</v>
      </c>
      <c r="D82" s="10">
        <v>4</v>
      </c>
      <c r="E82" s="10" t="s">
        <v>89</v>
      </c>
      <c r="F82" s="11">
        <v>0</v>
      </c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21"/>
        <v>0</v>
      </c>
      <c r="AV82" s="21">
        <f t="shared" si="22"/>
        <v>4</v>
      </c>
      <c r="AW82" s="22">
        <f t="shared" si="23"/>
        <v>0</v>
      </c>
      <c r="AX82" s="23">
        <f t="shared" si="24"/>
        <v>0</v>
      </c>
      <c r="AY82" s="24">
        <f t="shared" si="25"/>
        <v>0</v>
      </c>
      <c r="AZ82" s="24">
        <f t="shared" si="26"/>
        <v>0</v>
      </c>
      <c r="BA82" s="24">
        <f t="shared" si="27"/>
        <v>0</v>
      </c>
      <c r="BB82" s="25">
        <f t="shared" si="28"/>
        <v>0</v>
      </c>
      <c r="BC82" s="26">
        <f t="shared" si="29"/>
        <v>1</v>
      </c>
    </row>
    <row r="83" spans="1:55" ht="17" customHeight="1" x14ac:dyDescent="0.2">
      <c r="A83" s="28">
        <f t="shared" si="20"/>
        <v>79</v>
      </c>
      <c r="B83" s="30" t="s">
        <v>117</v>
      </c>
      <c r="C83" s="9"/>
      <c r="D83" s="10"/>
      <c r="E83" s="10"/>
      <c r="F83" s="11"/>
      <c r="G83" s="9">
        <v>0</v>
      </c>
      <c r="H83" s="10">
        <v>3</v>
      </c>
      <c r="I83" s="10" t="s">
        <v>51</v>
      </c>
      <c r="J83" s="11">
        <v>0</v>
      </c>
      <c r="K83" s="9">
        <v>0</v>
      </c>
      <c r="L83" s="10">
        <v>3</v>
      </c>
      <c r="M83" s="10" t="s">
        <v>51</v>
      </c>
      <c r="N83" s="11">
        <v>0</v>
      </c>
      <c r="O83" s="9"/>
      <c r="P83" s="10"/>
      <c r="Q83" s="10"/>
      <c r="R83" s="11"/>
      <c r="S83" s="9">
        <v>0</v>
      </c>
      <c r="T83" s="10">
        <v>2</v>
      </c>
      <c r="U83" s="10" t="s">
        <v>23</v>
      </c>
      <c r="V83" s="11">
        <v>0</v>
      </c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21"/>
        <v>0</v>
      </c>
      <c r="AV83" s="21">
        <f t="shared" si="22"/>
        <v>8</v>
      </c>
      <c r="AW83" s="22">
        <f t="shared" si="23"/>
        <v>0</v>
      </c>
      <c r="AX83" s="23">
        <f t="shared" si="24"/>
        <v>0</v>
      </c>
      <c r="AY83" s="24">
        <f t="shared" si="25"/>
        <v>0</v>
      </c>
      <c r="AZ83" s="24">
        <f t="shared" si="26"/>
        <v>0</v>
      </c>
      <c r="BA83" s="24">
        <f t="shared" si="27"/>
        <v>1</v>
      </c>
      <c r="BB83" s="25">
        <f t="shared" si="28"/>
        <v>2</v>
      </c>
      <c r="BC83" s="26">
        <f t="shared" si="29"/>
        <v>0</v>
      </c>
    </row>
    <row r="84" spans="1:55" ht="17" customHeight="1" x14ac:dyDescent="0.2">
      <c r="A84" s="28">
        <f t="shared" si="20"/>
        <v>80</v>
      </c>
      <c r="B84" s="30" t="s">
        <v>132</v>
      </c>
      <c r="C84" s="9"/>
      <c r="D84" s="10"/>
      <c r="E84" s="10"/>
      <c r="F84" s="11"/>
      <c r="G84" s="9">
        <v>0</v>
      </c>
      <c r="H84" s="10">
        <v>3</v>
      </c>
      <c r="I84" s="10" t="s">
        <v>51</v>
      </c>
      <c r="J84" s="11">
        <v>0</v>
      </c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21"/>
        <v>0</v>
      </c>
      <c r="AV84" s="21">
        <f t="shared" si="22"/>
        <v>3</v>
      </c>
      <c r="AW84" s="22">
        <f t="shared" si="23"/>
        <v>0</v>
      </c>
      <c r="AX84" s="23">
        <f t="shared" si="24"/>
        <v>0</v>
      </c>
      <c r="AY84" s="24">
        <f t="shared" si="25"/>
        <v>0</v>
      </c>
      <c r="AZ84" s="24">
        <f t="shared" si="26"/>
        <v>0</v>
      </c>
      <c r="BA84" s="24">
        <f t="shared" si="27"/>
        <v>0</v>
      </c>
      <c r="BB84" s="25">
        <f t="shared" si="28"/>
        <v>1</v>
      </c>
      <c r="BC84" s="26">
        <f t="shared" si="29"/>
        <v>0</v>
      </c>
    </row>
    <row r="85" spans="1:55" ht="17" customHeight="1" x14ac:dyDescent="0.2">
      <c r="A85" s="28">
        <f t="shared" si="20"/>
        <v>81</v>
      </c>
      <c r="B85" s="30" t="s">
        <v>145</v>
      </c>
      <c r="C85" s="9"/>
      <c r="D85" s="10"/>
      <c r="E85" s="10"/>
      <c r="F85" s="11"/>
      <c r="G85" s="9">
        <v>0</v>
      </c>
      <c r="H85" s="10">
        <v>3</v>
      </c>
      <c r="I85" s="10" t="s">
        <v>51</v>
      </c>
      <c r="J85" s="11">
        <v>0</v>
      </c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21"/>
        <v>0</v>
      </c>
      <c r="AV85" s="21">
        <f t="shared" si="22"/>
        <v>3</v>
      </c>
      <c r="AW85" s="22">
        <f t="shared" si="23"/>
        <v>0</v>
      </c>
      <c r="AX85" s="23">
        <f t="shared" si="24"/>
        <v>0</v>
      </c>
      <c r="AY85" s="24">
        <f t="shared" si="25"/>
        <v>0</v>
      </c>
      <c r="AZ85" s="24">
        <f t="shared" si="26"/>
        <v>0</v>
      </c>
      <c r="BA85" s="24">
        <f t="shared" si="27"/>
        <v>0</v>
      </c>
      <c r="BB85" s="25">
        <f t="shared" si="28"/>
        <v>1</v>
      </c>
      <c r="BC85" s="26">
        <f t="shared" si="29"/>
        <v>0</v>
      </c>
    </row>
    <row r="86" spans="1:55" ht="17" customHeight="1" x14ac:dyDescent="0.2">
      <c r="A86" s="28">
        <f t="shared" ref="A86:A138" si="30">1+A85</f>
        <v>82</v>
      </c>
      <c r="B86" s="30" t="s">
        <v>157</v>
      </c>
      <c r="C86" s="9"/>
      <c r="D86" s="10"/>
      <c r="E86" s="10"/>
      <c r="F86" s="11"/>
      <c r="G86" s="9">
        <v>0</v>
      </c>
      <c r="H86" s="10">
        <v>4</v>
      </c>
      <c r="I86" s="10" t="s">
        <v>89</v>
      </c>
      <c r="J86" s="11">
        <v>0</v>
      </c>
      <c r="K86" s="9">
        <v>0</v>
      </c>
      <c r="L86" s="10">
        <v>3</v>
      </c>
      <c r="M86" s="10" t="s">
        <v>51</v>
      </c>
      <c r="N86" s="11">
        <v>0</v>
      </c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21"/>
        <v>0</v>
      </c>
      <c r="AV86" s="21">
        <f t="shared" si="22"/>
        <v>7</v>
      </c>
      <c r="AW86" s="22">
        <f t="shared" si="23"/>
        <v>0</v>
      </c>
      <c r="AX86" s="23">
        <f t="shared" si="24"/>
        <v>0</v>
      </c>
      <c r="AY86" s="24">
        <f t="shared" si="25"/>
        <v>0</v>
      </c>
      <c r="AZ86" s="24">
        <f t="shared" si="26"/>
        <v>0</v>
      </c>
      <c r="BA86" s="24">
        <f t="shared" si="27"/>
        <v>0</v>
      </c>
      <c r="BB86" s="25">
        <f t="shared" si="28"/>
        <v>1</v>
      </c>
      <c r="BC86" s="26">
        <f t="shared" si="29"/>
        <v>1</v>
      </c>
    </row>
    <row r="87" spans="1:55" ht="17" customHeight="1" x14ac:dyDescent="0.2">
      <c r="A87" s="28">
        <f t="shared" si="30"/>
        <v>83</v>
      </c>
      <c r="B87" s="30" t="s">
        <v>160</v>
      </c>
      <c r="C87" s="9"/>
      <c r="D87" s="10"/>
      <c r="E87" s="10"/>
      <c r="F87" s="11"/>
      <c r="G87" s="9"/>
      <c r="H87" s="10"/>
      <c r="I87" s="10"/>
      <c r="J87" s="11"/>
      <c r="K87" s="9">
        <v>0</v>
      </c>
      <c r="L87" s="10">
        <v>2</v>
      </c>
      <c r="M87" s="10" t="s">
        <v>23</v>
      </c>
      <c r="N87" s="11">
        <v>0</v>
      </c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21"/>
        <v>0</v>
      </c>
      <c r="AV87" s="21">
        <f t="shared" si="22"/>
        <v>2</v>
      </c>
      <c r="AW87" s="22">
        <f t="shared" si="23"/>
        <v>0</v>
      </c>
      <c r="AX87" s="23">
        <f t="shared" si="24"/>
        <v>0</v>
      </c>
      <c r="AY87" s="24">
        <f t="shared" si="25"/>
        <v>0</v>
      </c>
      <c r="AZ87" s="24">
        <f t="shared" si="26"/>
        <v>0</v>
      </c>
      <c r="BA87" s="24">
        <f t="shared" si="27"/>
        <v>1</v>
      </c>
      <c r="BB87" s="25">
        <f t="shared" si="28"/>
        <v>0</v>
      </c>
      <c r="BC87" s="26">
        <f t="shared" si="29"/>
        <v>0</v>
      </c>
    </row>
    <row r="88" spans="1:55" ht="17" customHeight="1" x14ac:dyDescent="0.2">
      <c r="A88" s="28">
        <f t="shared" si="30"/>
        <v>84</v>
      </c>
      <c r="B88" s="30" t="s">
        <v>181</v>
      </c>
      <c r="C88" s="9"/>
      <c r="D88" s="10"/>
      <c r="E88" s="10"/>
      <c r="F88" s="11"/>
      <c r="G88" s="9"/>
      <c r="H88" s="10"/>
      <c r="I88" s="10"/>
      <c r="J88" s="11"/>
      <c r="K88" s="9">
        <v>0</v>
      </c>
      <c r="L88" s="10">
        <v>2</v>
      </c>
      <c r="M88" s="10" t="s">
        <v>23</v>
      </c>
      <c r="N88" s="11">
        <v>0</v>
      </c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21"/>
        <v>0</v>
      </c>
      <c r="AV88" s="21">
        <f t="shared" si="22"/>
        <v>2</v>
      </c>
      <c r="AW88" s="22">
        <f t="shared" si="23"/>
        <v>0</v>
      </c>
      <c r="AX88" s="23">
        <f t="shared" si="24"/>
        <v>0</v>
      </c>
      <c r="AY88" s="24">
        <f t="shared" si="25"/>
        <v>0</v>
      </c>
      <c r="AZ88" s="24">
        <f t="shared" si="26"/>
        <v>0</v>
      </c>
      <c r="BA88" s="24">
        <f t="shared" si="27"/>
        <v>1</v>
      </c>
      <c r="BB88" s="25">
        <f t="shared" si="28"/>
        <v>0</v>
      </c>
      <c r="BC88" s="26">
        <f t="shared" si="29"/>
        <v>0</v>
      </c>
    </row>
    <row r="89" spans="1:55" ht="17" customHeight="1" x14ac:dyDescent="0.2">
      <c r="A89" s="28">
        <f t="shared" si="30"/>
        <v>85</v>
      </c>
      <c r="B89" s="30" t="s">
        <v>202</v>
      </c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>
        <v>0</v>
      </c>
      <c r="P89" s="10">
        <v>2</v>
      </c>
      <c r="Q89" s="10" t="s">
        <v>23</v>
      </c>
      <c r="R89" s="11">
        <v>0</v>
      </c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21"/>
        <v>0</v>
      </c>
      <c r="AV89" s="21">
        <f t="shared" si="22"/>
        <v>2</v>
      </c>
      <c r="AW89" s="22">
        <f t="shared" si="23"/>
        <v>0</v>
      </c>
      <c r="AX89" s="23">
        <f t="shared" si="24"/>
        <v>0</v>
      </c>
      <c r="AY89" s="24">
        <f t="shared" si="25"/>
        <v>0</v>
      </c>
      <c r="AZ89" s="24">
        <f t="shared" si="26"/>
        <v>0</v>
      </c>
      <c r="BA89" s="24">
        <f t="shared" si="27"/>
        <v>1</v>
      </c>
      <c r="BB89" s="25">
        <f t="shared" si="28"/>
        <v>0</v>
      </c>
      <c r="BC89" s="26">
        <f t="shared" si="29"/>
        <v>0</v>
      </c>
    </row>
    <row r="90" spans="1:55" ht="17" customHeight="1" x14ac:dyDescent="0.2">
      <c r="A90" s="28">
        <f t="shared" si="30"/>
        <v>86</v>
      </c>
      <c r="B90" s="30" t="s">
        <v>208</v>
      </c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>
        <v>0</v>
      </c>
      <c r="T90" s="10">
        <v>2</v>
      </c>
      <c r="U90" s="10" t="s">
        <v>23</v>
      </c>
      <c r="V90" s="11">
        <v>0</v>
      </c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21"/>
        <v>0</v>
      </c>
      <c r="AV90" s="21">
        <f t="shared" si="22"/>
        <v>2</v>
      </c>
      <c r="AW90" s="22">
        <f t="shared" si="23"/>
        <v>0</v>
      </c>
      <c r="AX90" s="23">
        <f t="shared" si="24"/>
        <v>0</v>
      </c>
      <c r="AY90" s="24">
        <f t="shared" si="25"/>
        <v>0</v>
      </c>
      <c r="AZ90" s="24">
        <f t="shared" si="26"/>
        <v>0</v>
      </c>
      <c r="BA90" s="24">
        <f t="shared" si="27"/>
        <v>1</v>
      </c>
      <c r="BB90" s="25">
        <f t="shared" si="28"/>
        <v>0</v>
      </c>
      <c r="BC90" s="26">
        <f t="shared" si="29"/>
        <v>0</v>
      </c>
    </row>
    <row r="91" spans="1:55" ht="17" customHeight="1" x14ac:dyDescent="0.2">
      <c r="A91" s="28">
        <f t="shared" si="30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ref="AU91:AU100" si="31">SUM(C91+G91+K91+O91+S91+W91+AA91+AE91+AI91+AM91+AQ91)</f>
        <v>0</v>
      </c>
      <c r="AV91" s="21">
        <f t="shared" ref="AV91:AV100" si="32">(D91+H91+L91+P91+T91+X91+AB91+AF91+AJ91+AN91+AR91)</f>
        <v>0</v>
      </c>
      <c r="AW91" s="22" t="e">
        <f t="shared" ref="AW91:AW100" si="33">(AU91/(AV91+AU91)*100)</f>
        <v>#DIV/0!</v>
      </c>
      <c r="AX91" s="23">
        <f t="shared" ref="AX91:AX100" si="34">(F91+J91+N91+R91+V91+Z91+AD91+AH91+AL91+AP91+AT91)</f>
        <v>0</v>
      </c>
      <c r="AY91" s="24">
        <f t="shared" ref="AY91:AY100" si="35">COUNTIF(C91:AT91,"1.m")</f>
        <v>0</v>
      </c>
      <c r="AZ91" s="24">
        <f t="shared" ref="AZ91:AZ100" si="36">COUNTIF(C91:AT91,"2.m")</f>
        <v>0</v>
      </c>
      <c r="BA91" s="24">
        <f t="shared" ref="BA91:BA100" si="37">COUNTIF(C91:AT91,"3.m")</f>
        <v>0</v>
      </c>
      <c r="BB91" s="25">
        <f t="shared" ref="BB91:BB100" si="38">COUNTIF(C91:AT91,"4.m")</f>
        <v>0</v>
      </c>
      <c r="BC91" s="26">
        <f t="shared" ref="BC91:BC100" si="39">COUNTIF(C91:AT91,"5.m")</f>
        <v>0</v>
      </c>
    </row>
    <row r="92" spans="1:55" ht="17" customHeight="1" x14ac:dyDescent="0.2">
      <c r="A92" s="28">
        <f t="shared" si="30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31"/>
        <v>0</v>
      </c>
      <c r="AV92" s="21">
        <f t="shared" si="32"/>
        <v>0</v>
      </c>
      <c r="AW92" s="22" t="e">
        <f t="shared" si="33"/>
        <v>#DIV/0!</v>
      </c>
      <c r="AX92" s="23">
        <f t="shared" si="34"/>
        <v>0</v>
      </c>
      <c r="AY92" s="24">
        <f t="shared" si="35"/>
        <v>0</v>
      </c>
      <c r="AZ92" s="24">
        <f t="shared" si="36"/>
        <v>0</v>
      </c>
      <c r="BA92" s="24">
        <f t="shared" si="37"/>
        <v>0</v>
      </c>
      <c r="BB92" s="25">
        <f t="shared" si="38"/>
        <v>0</v>
      </c>
      <c r="BC92" s="26">
        <f t="shared" si="39"/>
        <v>0</v>
      </c>
    </row>
    <row r="93" spans="1:55" ht="17" customHeight="1" x14ac:dyDescent="0.2">
      <c r="A93" s="28">
        <f t="shared" si="30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31"/>
        <v>0</v>
      </c>
      <c r="AV93" s="21">
        <f t="shared" si="32"/>
        <v>0</v>
      </c>
      <c r="AW93" s="22" t="e">
        <f t="shared" si="33"/>
        <v>#DIV/0!</v>
      </c>
      <c r="AX93" s="23">
        <f t="shared" si="34"/>
        <v>0</v>
      </c>
      <c r="AY93" s="24">
        <f t="shared" si="35"/>
        <v>0</v>
      </c>
      <c r="AZ93" s="24">
        <f t="shared" si="36"/>
        <v>0</v>
      </c>
      <c r="BA93" s="24">
        <f t="shared" si="37"/>
        <v>0</v>
      </c>
      <c r="BB93" s="25">
        <f t="shared" si="38"/>
        <v>0</v>
      </c>
      <c r="BC93" s="26">
        <f t="shared" si="39"/>
        <v>0</v>
      </c>
    </row>
    <row r="94" spans="1:55" ht="17" customHeight="1" x14ac:dyDescent="0.2">
      <c r="A94" s="28">
        <f t="shared" si="30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31"/>
        <v>0</v>
      </c>
      <c r="AV94" s="21">
        <f t="shared" si="32"/>
        <v>0</v>
      </c>
      <c r="AW94" s="22" t="e">
        <f t="shared" si="33"/>
        <v>#DIV/0!</v>
      </c>
      <c r="AX94" s="23">
        <f t="shared" si="34"/>
        <v>0</v>
      </c>
      <c r="AY94" s="24">
        <f t="shared" si="35"/>
        <v>0</v>
      </c>
      <c r="AZ94" s="24">
        <f t="shared" si="36"/>
        <v>0</v>
      </c>
      <c r="BA94" s="24">
        <f t="shared" si="37"/>
        <v>0</v>
      </c>
      <c r="BB94" s="25">
        <f t="shared" si="38"/>
        <v>0</v>
      </c>
      <c r="BC94" s="26">
        <f t="shared" si="39"/>
        <v>0</v>
      </c>
    </row>
    <row r="95" spans="1:55" ht="17" customHeight="1" x14ac:dyDescent="0.2">
      <c r="A95" s="28">
        <f t="shared" si="30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31"/>
        <v>0</v>
      </c>
      <c r="AV95" s="21">
        <f t="shared" si="32"/>
        <v>0</v>
      </c>
      <c r="AW95" s="22" t="e">
        <f t="shared" si="33"/>
        <v>#DIV/0!</v>
      </c>
      <c r="AX95" s="23">
        <f t="shared" si="34"/>
        <v>0</v>
      </c>
      <c r="AY95" s="24">
        <f t="shared" si="35"/>
        <v>0</v>
      </c>
      <c r="AZ95" s="24">
        <f t="shared" si="36"/>
        <v>0</v>
      </c>
      <c r="BA95" s="24">
        <f t="shared" si="37"/>
        <v>0</v>
      </c>
      <c r="BB95" s="25">
        <f t="shared" si="38"/>
        <v>0</v>
      </c>
      <c r="BC95" s="26">
        <f t="shared" si="39"/>
        <v>0</v>
      </c>
    </row>
    <row r="96" spans="1:55" ht="17" customHeight="1" x14ac:dyDescent="0.2">
      <c r="A96" s="28">
        <f t="shared" si="30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31"/>
        <v>0</v>
      </c>
      <c r="AV96" s="21">
        <f t="shared" si="32"/>
        <v>0</v>
      </c>
      <c r="AW96" s="22" t="e">
        <f t="shared" si="33"/>
        <v>#DIV/0!</v>
      </c>
      <c r="AX96" s="23">
        <f t="shared" si="34"/>
        <v>0</v>
      </c>
      <c r="AY96" s="24">
        <f t="shared" si="35"/>
        <v>0</v>
      </c>
      <c r="AZ96" s="24">
        <f t="shared" si="36"/>
        <v>0</v>
      </c>
      <c r="BA96" s="24">
        <f t="shared" si="37"/>
        <v>0</v>
      </c>
      <c r="BB96" s="25">
        <f t="shared" si="38"/>
        <v>0</v>
      </c>
      <c r="BC96" s="26">
        <f t="shared" si="39"/>
        <v>0</v>
      </c>
    </row>
    <row r="97" spans="1:55" ht="17" customHeight="1" x14ac:dyDescent="0.2">
      <c r="A97" s="28">
        <f t="shared" si="30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31"/>
        <v>0</v>
      </c>
      <c r="AV97" s="21">
        <f t="shared" si="32"/>
        <v>0</v>
      </c>
      <c r="AW97" s="22" t="e">
        <f t="shared" si="33"/>
        <v>#DIV/0!</v>
      </c>
      <c r="AX97" s="23">
        <f t="shared" si="34"/>
        <v>0</v>
      </c>
      <c r="AY97" s="24">
        <f t="shared" si="35"/>
        <v>0</v>
      </c>
      <c r="AZ97" s="24">
        <f t="shared" si="36"/>
        <v>0</v>
      </c>
      <c r="BA97" s="24">
        <f t="shared" si="37"/>
        <v>0</v>
      </c>
      <c r="BB97" s="25">
        <f t="shared" si="38"/>
        <v>0</v>
      </c>
      <c r="BC97" s="26">
        <f t="shared" si="39"/>
        <v>0</v>
      </c>
    </row>
    <row r="98" spans="1:55" ht="17" customHeight="1" x14ac:dyDescent="0.2">
      <c r="A98" s="28">
        <f t="shared" si="30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31"/>
        <v>0</v>
      </c>
      <c r="AV98" s="21">
        <f t="shared" si="32"/>
        <v>0</v>
      </c>
      <c r="AW98" s="22" t="e">
        <f t="shared" si="33"/>
        <v>#DIV/0!</v>
      </c>
      <c r="AX98" s="23">
        <f t="shared" si="34"/>
        <v>0</v>
      </c>
      <c r="AY98" s="24">
        <f t="shared" si="35"/>
        <v>0</v>
      </c>
      <c r="AZ98" s="24">
        <f t="shared" si="36"/>
        <v>0</v>
      </c>
      <c r="BA98" s="24">
        <f t="shared" si="37"/>
        <v>0</v>
      </c>
      <c r="BB98" s="25">
        <f t="shared" si="38"/>
        <v>0</v>
      </c>
      <c r="BC98" s="26">
        <f t="shared" si="39"/>
        <v>0</v>
      </c>
    </row>
    <row r="99" spans="1:55" ht="17" customHeight="1" x14ac:dyDescent="0.2">
      <c r="A99" s="28">
        <f t="shared" si="30"/>
        <v>95</v>
      </c>
      <c r="B99" s="32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31"/>
        <v>0</v>
      </c>
      <c r="AV99" s="21">
        <f t="shared" si="32"/>
        <v>0</v>
      </c>
      <c r="AW99" s="22" t="e">
        <f t="shared" si="33"/>
        <v>#DIV/0!</v>
      </c>
      <c r="AX99" s="23">
        <f t="shared" si="34"/>
        <v>0</v>
      </c>
      <c r="AY99" s="24">
        <f t="shared" si="35"/>
        <v>0</v>
      </c>
      <c r="AZ99" s="24">
        <f t="shared" si="36"/>
        <v>0</v>
      </c>
      <c r="BA99" s="24">
        <f t="shared" si="37"/>
        <v>0</v>
      </c>
      <c r="BB99" s="25">
        <f t="shared" si="38"/>
        <v>0</v>
      </c>
      <c r="BC99" s="26">
        <f t="shared" si="39"/>
        <v>0</v>
      </c>
    </row>
    <row r="100" spans="1:55" ht="17" customHeight="1" x14ac:dyDescent="0.2">
      <c r="A100" s="28">
        <f t="shared" si="30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31"/>
        <v>0</v>
      </c>
      <c r="AV100" s="21">
        <f t="shared" si="32"/>
        <v>0</v>
      </c>
      <c r="AW100" s="22" t="e">
        <f t="shared" si="33"/>
        <v>#DIV/0!</v>
      </c>
      <c r="AX100" s="23">
        <f t="shared" si="34"/>
        <v>0</v>
      </c>
      <c r="AY100" s="24">
        <f t="shared" si="35"/>
        <v>0</v>
      </c>
      <c r="AZ100" s="24">
        <f t="shared" si="36"/>
        <v>0</v>
      </c>
      <c r="BA100" s="24">
        <f t="shared" si="37"/>
        <v>0</v>
      </c>
      <c r="BB100" s="25">
        <f t="shared" si="38"/>
        <v>0</v>
      </c>
      <c r="BC100" s="26">
        <f t="shared" si="39"/>
        <v>0</v>
      </c>
    </row>
    <row r="101" spans="1:55" ht="17" customHeight="1" x14ac:dyDescent="0.2">
      <c r="A101" s="28">
        <f t="shared" si="30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ref="AU101:AU122" si="40">SUM(C101+G101+K101+O101+S101+W101+AA101+AE101+AI101+AM101+AQ101)</f>
        <v>0</v>
      </c>
      <c r="AV101" s="21">
        <f t="shared" ref="AV101:AV132" si="41">(D101+H101+L101+P101+T101+X101+AB101+AF101+AJ101+AN101+AR101)</f>
        <v>0</v>
      </c>
      <c r="AW101" s="22" t="e">
        <f t="shared" ref="AW101:AW132" si="42">(AU101/(AV101+AU101)*100)</f>
        <v>#DIV/0!</v>
      </c>
      <c r="AX101" s="23">
        <f t="shared" ref="AX101:AX132" si="43">(F101+J101+N101+R101+V101+Z101+AD101+AH101+AL101+AP101+AT101)</f>
        <v>0</v>
      </c>
      <c r="AY101" s="24">
        <f t="shared" ref="AY101:AY132" si="44">COUNTIF(C101:AT101,"1.m")</f>
        <v>0</v>
      </c>
      <c r="AZ101" s="24">
        <f t="shared" ref="AZ101:AZ132" si="45">COUNTIF(C101:AT101,"2.m")</f>
        <v>0</v>
      </c>
      <c r="BA101" s="24">
        <f t="shared" ref="BA101:BA132" si="46">COUNTIF(C101:AT101,"3.m")</f>
        <v>0</v>
      </c>
      <c r="BB101" s="25">
        <f t="shared" ref="BB101:BB132" si="47">COUNTIF(C101:AT101,"4.m")</f>
        <v>0</v>
      </c>
      <c r="BC101" s="26">
        <f t="shared" ref="BC101:BC132" si="48">COUNTIF(C101:AT101,"5.m")</f>
        <v>0</v>
      </c>
    </row>
    <row r="102" spans="1:55" ht="17" customHeight="1" x14ac:dyDescent="0.2">
      <c r="A102" s="28">
        <f t="shared" si="30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40"/>
        <v>0</v>
      </c>
      <c r="AV102" s="21">
        <f t="shared" si="41"/>
        <v>0</v>
      </c>
      <c r="AW102" s="22" t="e">
        <f t="shared" si="42"/>
        <v>#DIV/0!</v>
      </c>
      <c r="AX102" s="23">
        <f t="shared" si="43"/>
        <v>0</v>
      </c>
      <c r="AY102" s="24">
        <f t="shared" si="44"/>
        <v>0</v>
      </c>
      <c r="AZ102" s="24">
        <f t="shared" si="45"/>
        <v>0</v>
      </c>
      <c r="BA102" s="24">
        <f t="shared" si="46"/>
        <v>0</v>
      </c>
      <c r="BB102" s="25">
        <f t="shared" si="47"/>
        <v>0</v>
      </c>
      <c r="BC102" s="26">
        <f t="shared" si="48"/>
        <v>0</v>
      </c>
    </row>
    <row r="103" spans="1:55" ht="17" customHeight="1" x14ac:dyDescent="0.2">
      <c r="A103" s="28">
        <f t="shared" si="30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40"/>
        <v>0</v>
      </c>
      <c r="AV103" s="21">
        <f t="shared" si="41"/>
        <v>0</v>
      </c>
      <c r="AW103" s="22" t="e">
        <f t="shared" si="42"/>
        <v>#DIV/0!</v>
      </c>
      <c r="AX103" s="23">
        <f t="shared" si="43"/>
        <v>0</v>
      </c>
      <c r="AY103" s="24">
        <f t="shared" si="44"/>
        <v>0</v>
      </c>
      <c r="AZ103" s="24">
        <f t="shared" si="45"/>
        <v>0</v>
      </c>
      <c r="BA103" s="24">
        <f t="shared" si="46"/>
        <v>0</v>
      </c>
      <c r="BB103" s="25">
        <f t="shared" si="47"/>
        <v>0</v>
      </c>
      <c r="BC103" s="26">
        <f t="shared" si="48"/>
        <v>0</v>
      </c>
    </row>
    <row r="104" spans="1:55" ht="17" customHeight="1" x14ac:dyDescent="0.2">
      <c r="A104" s="28">
        <f t="shared" si="30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40"/>
        <v>0</v>
      </c>
      <c r="AV104" s="21">
        <f t="shared" si="41"/>
        <v>0</v>
      </c>
      <c r="AW104" s="22" t="e">
        <f t="shared" si="42"/>
        <v>#DIV/0!</v>
      </c>
      <c r="AX104" s="23">
        <f t="shared" si="43"/>
        <v>0</v>
      </c>
      <c r="AY104" s="24">
        <f t="shared" si="44"/>
        <v>0</v>
      </c>
      <c r="AZ104" s="24">
        <f t="shared" si="45"/>
        <v>0</v>
      </c>
      <c r="BA104" s="24">
        <f t="shared" si="46"/>
        <v>0</v>
      </c>
      <c r="BB104" s="25">
        <f t="shared" si="47"/>
        <v>0</v>
      </c>
      <c r="BC104" s="26">
        <f t="shared" si="48"/>
        <v>0</v>
      </c>
    </row>
    <row r="105" spans="1:55" ht="17" customHeight="1" x14ac:dyDescent="0.2">
      <c r="A105" s="28">
        <f t="shared" si="30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40"/>
        <v>0</v>
      </c>
      <c r="AV105" s="21">
        <f t="shared" si="41"/>
        <v>0</v>
      </c>
      <c r="AW105" s="22" t="e">
        <f t="shared" si="42"/>
        <v>#DIV/0!</v>
      </c>
      <c r="AX105" s="23">
        <f t="shared" si="43"/>
        <v>0</v>
      </c>
      <c r="AY105" s="24">
        <f t="shared" si="44"/>
        <v>0</v>
      </c>
      <c r="AZ105" s="24">
        <f t="shared" si="45"/>
        <v>0</v>
      </c>
      <c r="BA105" s="24">
        <f t="shared" si="46"/>
        <v>0</v>
      </c>
      <c r="BB105" s="25">
        <f t="shared" si="47"/>
        <v>0</v>
      </c>
      <c r="BC105" s="26">
        <f t="shared" si="48"/>
        <v>0</v>
      </c>
    </row>
    <row r="106" spans="1:55" ht="17" customHeight="1" x14ac:dyDescent="0.2">
      <c r="A106" s="28">
        <f t="shared" si="30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40"/>
        <v>0</v>
      </c>
      <c r="AV106" s="21">
        <f t="shared" si="41"/>
        <v>0</v>
      </c>
      <c r="AW106" s="22" t="e">
        <f t="shared" si="42"/>
        <v>#DIV/0!</v>
      </c>
      <c r="AX106" s="23">
        <f t="shared" si="43"/>
        <v>0</v>
      </c>
      <c r="AY106" s="24">
        <f t="shared" si="44"/>
        <v>0</v>
      </c>
      <c r="AZ106" s="24">
        <f t="shared" si="45"/>
        <v>0</v>
      </c>
      <c r="BA106" s="24">
        <f t="shared" si="46"/>
        <v>0</v>
      </c>
      <c r="BB106" s="25">
        <f t="shared" si="47"/>
        <v>0</v>
      </c>
      <c r="BC106" s="26">
        <f t="shared" si="48"/>
        <v>0</v>
      </c>
    </row>
    <row r="107" spans="1:55" ht="17" customHeight="1" x14ac:dyDescent="0.2">
      <c r="A107" s="28">
        <f t="shared" si="30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40"/>
        <v>0</v>
      </c>
      <c r="AV107" s="21">
        <f t="shared" si="41"/>
        <v>0</v>
      </c>
      <c r="AW107" s="22" t="e">
        <f t="shared" si="42"/>
        <v>#DIV/0!</v>
      </c>
      <c r="AX107" s="23">
        <f t="shared" si="43"/>
        <v>0</v>
      </c>
      <c r="AY107" s="24">
        <f t="shared" si="44"/>
        <v>0</v>
      </c>
      <c r="AZ107" s="24">
        <f t="shared" si="45"/>
        <v>0</v>
      </c>
      <c r="BA107" s="24">
        <f t="shared" si="46"/>
        <v>0</v>
      </c>
      <c r="BB107" s="25">
        <f t="shared" si="47"/>
        <v>0</v>
      </c>
      <c r="BC107" s="26">
        <f t="shared" si="48"/>
        <v>0</v>
      </c>
    </row>
    <row r="108" spans="1:55" ht="17" customHeight="1" x14ac:dyDescent="0.2">
      <c r="A108" s="28">
        <f t="shared" si="30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40"/>
        <v>0</v>
      </c>
      <c r="AV108" s="21">
        <f t="shared" si="41"/>
        <v>0</v>
      </c>
      <c r="AW108" s="22" t="e">
        <f t="shared" si="42"/>
        <v>#DIV/0!</v>
      </c>
      <c r="AX108" s="23">
        <f t="shared" si="43"/>
        <v>0</v>
      </c>
      <c r="AY108" s="24">
        <f t="shared" si="44"/>
        <v>0</v>
      </c>
      <c r="AZ108" s="24">
        <f t="shared" si="45"/>
        <v>0</v>
      </c>
      <c r="BA108" s="24">
        <f t="shared" si="46"/>
        <v>0</v>
      </c>
      <c r="BB108" s="25">
        <f t="shared" si="47"/>
        <v>0</v>
      </c>
      <c r="BC108" s="26">
        <f t="shared" si="48"/>
        <v>0</v>
      </c>
    </row>
    <row r="109" spans="1:55" ht="17" customHeight="1" x14ac:dyDescent="0.2">
      <c r="A109" s="28">
        <f t="shared" si="30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40"/>
        <v>0</v>
      </c>
      <c r="AV109" s="21">
        <f t="shared" si="41"/>
        <v>0</v>
      </c>
      <c r="AW109" s="22" t="e">
        <f t="shared" si="42"/>
        <v>#DIV/0!</v>
      </c>
      <c r="AX109" s="23">
        <f t="shared" si="43"/>
        <v>0</v>
      </c>
      <c r="AY109" s="24">
        <f t="shared" si="44"/>
        <v>0</v>
      </c>
      <c r="AZ109" s="24">
        <f t="shared" si="45"/>
        <v>0</v>
      </c>
      <c r="BA109" s="24">
        <f t="shared" si="46"/>
        <v>0</v>
      </c>
      <c r="BB109" s="25">
        <f t="shared" si="47"/>
        <v>0</v>
      </c>
      <c r="BC109" s="26">
        <f t="shared" si="48"/>
        <v>0</v>
      </c>
    </row>
    <row r="110" spans="1:55" ht="17" customHeight="1" x14ac:dyDescent="0.2">
      <c r="A110" s="28">
        <f t="shared" si="30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40"/>
        <v>0</v>
      </c>
      <c r="AV110" s="21">
        <f t="shared" si="41"/>
        <v>0</v>
      </c>
      <c r="AW110" s="22" t="e">
        <f t="shared" si="42"/>
        <v>#DIV/0!</v>
      </c>
      <c r="AX110" s="23">
        <f t="shared" si="43"/>
        <v>0</v>
      </c>
      <c r="AY110" s="24">
        <f t="shared" si="44"/>
        <v>0</v>
      </c>
      <c r="AZ110" s="24">
        <f t="shared" si="45"/>
        <v>0</v>
      </c>
      <c r="BA110" s="24">
        <f t="shared" si="46"/>
        <v>0</v>
      </c>
      <c r="BB110" s="25">
        <f t="shared" si="47"/>
        <v>0</v>
      </c>
      <c r="BC110" s="26">
        <f t="shared" si="48"/>
        <v>0</v>
      </c>
    </row>
    <row r="111" spans="1:55" ht="17" customHeight="1" x14ac:dyDescent="0.2">
      <c r="A111" s="28">
        <f t="shared" si="30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40"/>
        <v>0</v>
      </c>
      <c r="AV111" s="21">
        <f t="shared" si="41"/>
        <v>0</v>
      </c>
      <c r="AW111" s="22" t="e">
        <f t="shared" si="42"/>
        <v>#DIV/0!</v>
      </c>
      <c r="AX111" s="23">
        <f t="shared" si="43"/>
        <v>0</v>
      </c>
      <c r="AY111" s="24">
        <f t="shared" si="44"/>
        <v>0</v>
      </c>
      <c r="AZ111" s="24">
        <f t="shared" si="45"/>
        <v>0</v>
      </c>
      <c r="BA111" s="24">
        <f t="shared" si="46"/>
        <v>0</v>
      </c>
      <c r="BB111" s="25">
        <f t="shared" si="47"/>
        <v>0</v>
      </c>
      <c r="BC111" s="26">
        <f t="shared" si="48"/>
        <v>0</v>
      </c>
    </row>
    <row r="112" spans="1:55" ht="17" customHeight="1" x14ac:dyDescent="0.2">
      <c r="A112" s="28">
        <f t="shared" si="30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40"/>
        <v>0</v>
      </c>
      <c r="AV112" s="21">
        <f t="shared" si="41"/>
        <v>0</v>
      </c>
      <c r="AW112" s="22" t="e">
        <f t="shared" si="42"/>
        <v>#DIV/0!</v>
      </c>
      <c r="AX112" s="23">
        <f t="shared" si="43"/>
        <v>0</v>
      </c>
      <c r="AY112" s="24">
        <f t="shared" si="44"/>
        <v>0</v>
      </c>
      <c r="AZ112" s="24">
        <f t="shared" si="45"/>
        <v>0</v>
      </c>
      <c r="BA112" s="24">
        <f t="shared" si="46"/>
        <v>0</v>
      </c>
      <c r="BB112" s="25">
        <f t="shared" si="47"/>
        <v>0</v>
      </c>
      <c r="BC112" s="26">
        <f t="shared" si="48"/>
        <v>0</v>
      </c>
    </row>
    <row r="113" spans="1:55" ht="17" customHeight="1" x14ac:dyDescent="0.2">
      <c r="A113" s="28">
        <f t="shared" si="30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40"/>
        <v>0</v>
      </c>
      <c r="AV113" s="21">
        <f t="shared" si="41"/>
        <v>0</v>
      </c>
      <c r="AW113" s="22" t="e">
        <f t="shared" si="42"/>
        <v>#DIV/0!</v>
      </c>
      <c r="AX113" s="23">
        <f t="shared" si="43"/>
        <v>0</v>
      </c>
      <c r="AY113" s="24">
        <f t="shared" si="44"/>
        <v>0</v>
      </c>
      <c r="AZ113" s="24">
        <f t="shared" si="45"/>
        <v>0</v>
      </c>
      <c r="BA113" s="24">
        <f t="shared" si="46"/>
        <v>0</v>
      </c>
      <c r="BB113" s="25">
        <f t="shared" si="47"/>
        <v>0</v>
      </c>
      <c r="BC113" s="26">
        <f t="shared" si="48"/>
        <v>0</v>
      </c>
    </row>
    <row r="114" spans="1:55" ht="17" customHeight="1" x14ac:dyDescent="0.2">
      <c r="A114" s="28">
        <f t="shared" si="30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40"/>
        <v>0</v>
      </c>
      <c r="AV114" s="21">
        <f t="shared" si="41"/>
        <v>0</v>
      </c>
      <c r="AW114" s="22" t="e">
        <f t="shared" si="42"/>
        <v>#DIV/0!</v>
      </c>
      <c r="AX114" s="23">
        <f t="shared" si="43"/>
        <v>0</v>
      </c>
      <c r="AY114" s="24">
        <f t="shared" si="44"/>
        <v>0</v>
      </c>
      <c r="AZ114" s="24">
        <f t="shared" si="45"/>
        <v>0</v>
      </c>
      <c r="BA114" s="24">
        <f t="shared" si="46"/>
        <v>0</v>
      </c>
      <c r="BB114" s="25">
        <f t="shared" si="47"/>
        <v>0</v>
      </c>
      <c r="BC114" s="26">
        <f t="shared" si="48"/>
        <v>0</v>
      </c>
    </row>
    <row r="115" spans="1:55" ht="17" customHeight="1" x14ac:dyDescent="0.2">
      <c r="A115" s="28">
        <f t="shared" si="30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40"/>
        <v>0</v>
      </c>
      <c r="AV115" s="21">
        <f t="shared" si="41"/>
        <v>0</v>
      </c>
      <c r="AW115" s="22" t="e">
        <f t="shared" si="42"/>
        <v>#DIV/0!</v>
      </c>
      <c r="AX115" s="23">
        <f t="shared" si="43"/>
        <v>0</v>
      </c>
      <c r="AY115" s="24">
        <f t="shared" si="44"/>
        <v>0</v>
      </c>
      <c r="AZ115" s="24">
        <f t="shared" si="45"/>
        <v>0</v>
      </c>
      <c r="BA115" s="24">
        <f t="shared" si="46"/>
        <v>0</v>
      </c>
      <c r="BB115" s="25">
        <f t="shared" si="47"/>
        <v>0</v>
      </c>
      <c r="BC115" s="26">
        <f t="shared" si="48"/>
        <v>0</v>
      </c>
    </row>
    <row r="116" spans="1:55" ht="17" customHeight="1" x14ac:dyDescent="0.2">
      <c r="A116" s="28">
        <f t="shared" si="30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40"/>
        <v>0</v>
      </c>
      <c r="AV116" s="21">
        <f t="shared" si="41"/>
        <v>0</v>
      </c>
      <c r="AW116" s="22" t="e">
        <f t="shared" si="42"/>
        <v>#DIV/0!</v>
      </c>
      <c r="AX116" s="23">
        <f t="shared" si="43"/>
        <v>0</v>
      </c>
      <c r="AY116" s="24">
        <f t="shared" si="44"/>
        <v>0</v>
      </c>
      <c r="AZ116" s="24">
        <f t="shared" si="45"/>
        <v>0</v>
      </c>
      <c r="BA116" s="24">
        <f t="shared" si="46"/>
        <v>0</v>
      </c>
      <c r="BB116" s="25">
        <f t="shared" si="47"/>
        <v>0</v>
      </c>
      <c r="BC116" s="26">
        <f t="shared" si="48"/>
        <v>0</v>
      </c>
    </row>
    <row r="117" spans="1:55" ht="17" customHeight="1" x14ac:dyDescent="0.2">
      <c r="A117" s="28">
        <f t="shared" si="30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40"/>
        <v>0</v>
      </c>
      <c r="AV117" s="21">
        <f t="shared" si="41"/>
        <v>0</v>
      </c>
      <c r="AW117" s="22" t="e">
        <f t="shared" si="42"/>
        <v>#DIV/0!</v>
      </c>
      <c r="AX117" s="23">
        <f t="shared" si="43"/>
        <v>0</v>
      </c>
      <c r="AY117" s="24">
        <f t="shared" si="44"/>
        <v>0</v>
      </c>
      <c r="AZ117" s="24">
        <f t="shared" si="45"/>
        <v>0</v>
      </c>
      <c r="BA117" s="24">
        <f t="shared" si="46"/>
        <v>0</v>
      </c>
      <c r="BB117" s="25">
        <f t="shared" si="47"/>
        <v>0</v>
      </c>
      <c r="BC117" s="26">
        <f t="shared" si="48"/>
        <v>0</v>
      </c>
    </row>
    <row r="118" spans="1:55" ht="17" customHeight="1" x14ac:dyDescent="0.2">
      <c r="A118" s="28">
        <f t="shared" si="30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40"/>
        <v>0</v>
      </c>
      <c r="AV118" s="21">
        <f t="shared" si="41"/>
        <v>0</v>
      </c>
      <c r="AW118" s="22" t="e">
        <f t="shared" si="42"/>
        <v>#DIV/0!</v>
      </c>
      <c r="AX118" s="23">
        <f t="shared" si="43"/>
        <v>0</v>
      </c>
      <c r="AY118" s="24">
        <f t="shared" si="44"/>
        <v>0</v>
      </c>
      <c r="AZ118" s="24">
        <f t="shared" si="45"/>
        <v>0</v>
      </c>
      <c r="BA118" s="24">
        <f t="shared" si="46"/>
        <v>0</v>
      </c>
      <c r="BB118" s="25">
        <f t="shared" si="47"/>
        <v>0</v>
      </c>
      <c r="BC118" s="26">
        <f t="shared" si="48"/>
        <v>0</v>
      </c>
    </row>
    <row r="119" spans="1:55" ht="17" customHeight="1" x14ac:dyDescent="0.2">
      <c r="A119" s="28">
        <f t="shared" si="30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1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40"/>
        <v>0</v>
      </c>
      <c r="AV119" s="21">
        <f t="shared" si="41"/>
        <v>0</v>
      </c>
      <c r="AW119" s="22" t="e">
        <f t="shared" si="42"/>
        <v>#DIV/0!</v>
      </c>
      <c r="AX119" s="23">
        <f t="shared" si="43"/>
        <v>0</v>
      </c>
      <c r="AY119" s="24">
        <f t="shared" si="44"/>
        <v>0</v>
      </c>
      <c r="AZ119" s="24">
        <f t="shared" si="45"/>
        <v>0</v>
      </c>
      <c r="BA119" s="24">
        <f t="shared" si="46"/>
        <v>0</v>
      </c>
      <c r="BB119" s="25">
        <f t="shared" si="47"/>
        <v>0</v>
      </c>
      <c r="BC119" s="26">
        <f t="shared" si="48"/>
        <v>0</v>
      </c>
    </row>
    <row r="120" spans="1:55" ht="17" customHeight="1" x14ac:dyDescent="0.2">
      <c r="A120" s="28">
        <f t="shared" si="30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 t="shared" si="40"/>
        <v>0</v>
      </c>
      <c r="AV120" s="21">
        <f t="shared" si="41"/>
        <v>0</v>
      </c>
      <c r="AW120" s="22" t="e">
        <f t="shared" si="42"/>
        <v>#DIV/0!</v>
      </c>
      <c r="AX120" s="23">
        <f t="shared" si="43"/>
        <v>0</v>
      </c>
      <c r="AY120" s="24">
        <f t="shared" si="44"/>
        <v>0</v>
      </c>
      <c r="AZ120" s="24">
        <f t="shared" si="45"/>
        <v>0</v>
      </c>
      <c r="BA120" s="24">
        <f t="shared" si="46"/>
        <v>0</v>
      </c>
      <c r="BB120" s="25">
        <f t="shared" si="47"/>
        <v>0</v>
      </c>
      <c r="BC120" s="26">
        <f t="shared" si="48"/>
        <v>0</v>
      </c>
    </row>
    <row r="121" spans="1:55" ht="17" customHeight="1" x14ac:dyDescent="0.2">
      <c r="A121" s="28">
        <f t="shared" si="30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si="40"/>
        <v>0</v>
      </c>
      <c r="AV121" s="21">
        <f t="shared" si="41"/>
        <v>0</v>
      </c>
      <c r="AW121" s="22" t="e">
        <f t="shared" si="42"/>
        <v>#DIV/0!</v>
      </c>
      <c r="AX121" s="23">
        <f t="shared" si="43"/>
        <v>0</v>
      </c>
      <c r="AY121" s="24">
        <f t="shared" si="44"/>
        <v>0</v>
      </c>
      <c r="AZ121" s="24">
        <f t="shared" si="45"/>
        <v>0</v>
      </c>
      <c r="BA121" s="24">
        <f t="shared" si="46"/>
        <v>0</v>
      </c>
      <c r="BB121" s="25">
        <f t="shared" si="47"/>
        <v>0</v>
      </c>
      <c r="BC121" s="26">
        <f t="shared" si="48"/>
        <v>0</v>
      </c>
    </row>
    <row r="122" spans="1:55" ht="17" customHeight="1" x14ac:dyDescent="0.2">
      <c r="A122" s="28">
        <f t="shared" si="30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40"/>
        <v>0</v>
      </c>
      <c r="AV122" s="21">
        <f t="shared" si="41"/>
        <v>0</v>
      </c>
      <c r="AW122" s="22" t="e">
        <f t="shared" si="42"/>
        <v>#DIV/0!</v>
      </c>
      <c r="AX122" s="23">
        <f t="shared" si="43"/>
        <v>0</v>
      </c>
      <c r="AY122" s="24">
        <f t="shared" si="44"/>
        <v>0</v>
      </c>
      <c r="AZ122" s="24">
        <f t="shared" si="45"/>
        <v>0</v>
      </c>
      <c r="BA122" s="24">
        <f t="shared" si="46"/>
        <v>0</v>
      </c>
      <c r="BB122" s="25">
        <f t="shared" si="47"/>
        <v>0</v>
      </c>
      <c r="BC122" s="26">
        <f t="shared" si="48"/>
        <v>0</v>
      </c>
    </row>
    <row r="123" spans="1:55" ht="17" customHeight="1" x14ac:dyDescent="0.2">
      <c r="A123" s="28">
        <f t="shared" si="30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>SUM(C123+G123+K123+O123+S123+W123+AA123+AE123+AI123+AM123+AQ124)</f>
        <v>0</v>
      </c>
      <c r="AV123" s="21">
        <f t="shared" si="41"/>
        <v>0</v>
      </c>
      <c r="AW123" s="22" t="e">
        <f t="shared" si="42"/>
        <v>#DIV/0!</v>
      </c>
      <c r="AX123" s="23">
        <f t="shared" si="43"/>
        <v>0</v>
      </c>
      <c r="AY123" s="24">
        <f t="shared" si="44"/>
        <v>0</v>
      </c>
      <c r="AZ123" s="24">
        <f t="shared" si="45"/>
        <v>0</v>
      </c>
      <c r="BA123" s="24">
        <f t="shared" si="46"/>
        <v>0</v>
      </c>
      <c r="BB123" s="25">
        <f t="shared" si="47"/>
        <v>0</v>
      </c>
      <c r="BC123" s="26">
        <f t="shared" si="48"/>
        <v>0</v>
      </c>
    </row>
    <row r="124" spans="1:55" ht="17" customHeight="1" x14ac:dyDescent="0.2">
      <c r="A124" s="28">
        <f t="shared" si="30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 t="shared" ref="AU124:AU138" si="49">SUM(C124+G124+K124+O124+S124+W124+AA124+AE124+AI124+AM124+AQ124)</f>
        <v>0</v>
      </c>
      <c r="AV124" s="21">
        <f t="shared" si="41"/>
        <v>0</v>
      </c>
      <c r="AW124" s="22" t="e">
        <f t="shared" si="42"/>
        <v>#DIV/0!</v>
      </c>
      <c r="AX124" s="23">
        <f t="shared" si="43"/>
        <v>0</v>
      </c>
      <c r="AY124" s="24">
        <f t="shared" si="44"/>
        <v>0</v>
      </c>
      <c r="AZ124" s="24">
        <f t="shared" si="45"/>
        <v>0</v>
      </c>
      <c r="BA124" s="24">
        <f t="shared" si="46"/>
        <v>0</v>
      </c>
      <c r="BB124" s="25">
        <f t="shared" si="47"/>
        <v>0</v>
      </c>
      <c r="BC124" s="26">
        <f t="shared" si="48"/>
        <v>0</v>
      </c>
    </row>
    <row r="125" spans="1:55" ht="17" customHeight="1" x14ac:dyDescent="0.2">
      <c r="A125" s="28">
        <f t="shared" si="30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49"/>
        <v>0</v>
      </c>
      <c r="AV125" s="21">
        <f t="shared" si="41"/>
        <v>0</v>
      </c>
      <c r="AW125" s="22" t="e">
        <f t="shared" si="42"/>
        <v>#DIV/0!</v>
      </c>
      <c r="AX125" s="23">
        <f t="shared" si="43"/>
        <v>0</v>
      </c>
      <c r="AY125" s="24">
        <f t="shared" si="44"/>
        <v>0</v>
      </c>
      <c r="AZ125" s="24">
        <f t="shared" si="45"/>
        <v>0</v>
      </c>
      <c r="BA125" s="24">
        <f t="shared" si="46"/>
        <v>0</v>
      </c>
      <c r="BB125" s="25">
        <f t="shared" si="47"/>
        <v>0</v>
      </c>
      <c r="BC125" s="26">
        <f t="shared" si="48"/>
        <v>0</v>
      </c>
    </row>
    <row r="126" spans="1:55" ht="17" customHeight="1" x14ac:dyDescent="0.2">
      <c r="A126" s="28">
        <f t="shared" si="30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/>
      <c r="AJ126" s="10"/>
      <c r="AK126" s="10"/>
      <c r="AL126" s="11"/>
      <c r="AM126" s="9"/>
      <c r="AN126" s="10"/>
      <c r="AO126" s="10"/>
      <c r="AP126" s="11"/>
      <c r="AQ126" s="9"/>
      <c r="AR126" s="10"/>
      <c r="AS126" s="10"/>
      <c r="AT126" s="11"/>
      <c r="AU126" s="20">
        <f t="shared" si="49"/>
        <v>0</v>
      </c>
      <c r="AV126" s="21">
        <f t="shared" si="41"/>
        <v>0</v>
      </c>
      <c r="AW126" s="22" t="e">
        <f t="shared" si="42"/>
        <v>#DIV/0!</v>
      </c>
      <c r="AX126" s="23">
        <f t="shared" si="43"/>
        <v>0</v>
      </c>
      <c r="AY126" s="24">
        <f t="shared" si="44"/>
        <v>0</v>
      </c>
      <c r="AZ126" s="24">
        <f t="shared" si="45"/>
        <v>0</v>
      </c>
      <c r="BA126" s="24">
        <f t="shared" si="46"/>
        <v>0</v>
      </c>
      <c r="BB126" s="25">
        <f t="shared" si="47"/>
        <v>0</v>
      </c>
      <c r="BC126" s="26">
        <f t="shared" si="48"/>
        <v>0</v>
      </c>
    </row>
    <row r="127" spans="1:55" ht="17" customHeight="1" x14ac:dyDescent="0.2">
      <c r="A127" s="28">
        <f t="shared" si="30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/>
      <c r="AN127" s="10"/>
      <c r="AO127" s="10"/>
      <c r="AP127" s="11"/>
      <c r="AQ127" s="10"/>
      <c r="AR127" s="10"/>
      <c r="AS127" s="10"/>
      <c r="AT127" s="11"/>
      <c r="AU127" s="20">
        <f t="shared" si="49"/>
        <v>0</v>
      </c>
      <c r="AV127" s="21">
        <f t="shared" si="41"/>
        <v>0</v>
      </c>
      <c r="AW127" s="22" t="e">
        <f t="shared" si="42"/>
        <v>#DIV/0!</v>
      </c>
      <c r="AX127" s="23">
        <f t="shared" si="43"/>
        <v>0</v>
      </c>
      <c r="AY127" s="24">
        <f t="shared" si="44"/>
        <v>0</v>
      </c>
      <c r="AZ127" s="24">
        <f t="shared" si="45"/>
        <v>0</v>
      </c>
      <c r="BA127" s="24">
        <f t="shared" si="46"/>
        <v>0</v>
      </c>
      <c r="BB127" s="25">
        <f t="shared" si="47"/>
        <v>0</v>
      </c>
      <c r="BC127" s="26">
        <f t="shared" si="48"/>
        <v>0</v>
      </c>
    </row>
    <row r="128" spans="1:55" ht="17" customHeight="1" x14ac:dyDescent="0.2">
      <c r="A128" s="28">
        <f t="shared" si="30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/>
      <c r="AN128" s="10"/>
      <c r="AO128" s="10"/>
      <c r="AP128" s="11"/>
      <c r="AQ128" s="9"/>
      <c r="AR128" s="10"/>
      <c r="AS128" s="10"/>
      <c r="AT128" s="11"/>
      <c r="AU128" s="20">
        <f t="shared" si="49"/>
        <v>0</v>
      </c>
      <c r="AV128" s="21">
        <f t="shared" si="41"/>
        <v>0</v>
      </c>
      <c r="AW128" s="22" t="e">
        <f t="shared" si="42"/>
        <v>#DIV/0!</v>
      </c>
      <c r="AX128" s="23">
        <f t="shared" si="43"/>
        <v>0</v>
      </c>
      <c r="AY128" s="24">
        <f t="shared" si="44"/>
        <v>0</v>
      </c>
      <c r="AZ128" s="24">
        <f t="shared" si="45"/>
        <v>0</v>
      </c>
      <c r="BA128" s="24">
        <f t="shared" si="46"/>
        <v>0</v>
      </c>
      <c r="BB128" s="25">
        <f t="shared" si="47"/>
        <v>0</v>
      </c>
      <c r="BC128" s="26">
        <f t="shared" si="48"/>
        <v>0</v>
      </c>
    </row>
    <row r="129" spans="1:55" ht="17" customHeight="1" x14ac:dyDescent="0.2">
      <c r="A129" s="28">
        <f t="shared" si="30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/>
      <c r="AR129" s="10"/>
      <c r="AS129" s="10"/>
      <c r="AT129" s="11"/>
      <c r="AU129" s="20">
        <f t="shared" si="49"/>
        <v>0</v>
      </c>
      <c r="AV129" s="21">
        <f t="shared" si="41"/>
        <v>0</v>
      </c>
      <c r="AW129" s="22" t="e">
        <f t="shared" si="42"/>
        <v>#DIV/0!</v>
      </c>
      <c r="AX129" s="23">
        <f t="shared" si="43"/>
        <v>0</v>
      </c>
      <c r="AY129" s="24">
        <f t="shared" si="44"/>
        <v>0</v>
      </c>
      <c r="AZ129" s="24">
        <f t="shared" si="45"/>
        <v>0</v>
      </c>
      <c r="BA129" s="24">
        <f t="shared" si="46"/>
        <v>0</v>
      </c>
      <c r="BB129" s="25">
        <f t="shared" si="47"/>
        <v>0</v>
      </c>
      <c r="BC129" s="26">
        <f t="shared" si="48"/>
        <v>0</v>
      </c>
    </row>
    <row r="130" spans="1:55" ht="17" customHeight="1" x14ac:dyDescent="0.2">
      <c r="A130" s="28">
        <f t="shared" si="30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/>
      <c r="AR130" s="10"/>
      <c r="AS130" s="10"/>
      <c r="AT130" s="11"/>
      <c r="AU130" s="20">
        <f t="shared" si="49"/>
        <v>0</v>
      </c>
      <c r="AV130" s="21">
        <f t="shared" si="41"/>
        <v>0</v>
      </c>
      <c r="AW130" s="22" t="e">
        <f t="shared" si="42"/>
        <v>#DIV/0!</v>
      </c>
      <c r="AX130" s="23">
        <f t="shared" si="43"/>
        <v>0</v>
      </c>
      <c r="AY130" s="24">
        <f t="shared" si="44"/>
        <v>0</v>
      </c>
      <c r="AZ130" s="24">
        <f t="shared" si="45"/>
        <v>0</v>
      </c>
      <c r="BA130" s="24">
        <f t="shared" si="46"/>
        <v>0</v>
      </c>
      <c r="BB130" s="25">
        <f t="shared" si="47"/>
        <v>0</v>
      </c>
      <c r="BC130" s="26">
        <f t="shared" si="48"/>
        <v>0</v>
      </c>
    </row>
    <row r="131" spans="1:55" ht="17" customHeight="1" x14ac:dyDescent="0.2">
      <c r="A131" s="28">
        <f t="shared" si="30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/>
      <c r="AN131" s="10"/>
      <c r="AO131" s="10"/>
      <c r="AP131" s="11"/>
      <c r="AQ131" s="9"/>
      <c r="AR131" s="10"/>
      <c r="AS131" s="10"/>
      <c r="AT131" s="11"/>
      <c r="AU131" s="20">
        <f t="shared" si="49"/>
        <v>0</v>
      </c>
      <c r="AV131" s="21">
        <f t="shared" si="41"/>
        <v>0</v>
      </c>
      <c r="AW131" s="22" t="e">
        <f t="shared" si="42"/>
        <v>#DIV/0!</v>
      </c>
      <c r="AX131" s="23">
        <f t="shared" si="43"/>
        <v>0</v>
      </c>
      <c r="AY131" s="24">
        <f t="shared" si="44"/>
        <v>0</v>
      </c>
      <c r="AZ131" s="24">
        <f t="shared" si="45"/>
        <v>0</v>
      </c>
      <c r="BA131" s="24">
        <f t="shared" si="46"/>
        <v>0</v>
      </c>
      <c r="BB131" s="25">
        <f t="shared" si="47"/>
        <v>0</v>
      </c>
      <c r="BC131" s="26">
        <f t="shared" si="48"/>
        <v>0</v>
      </c>
    </row>
    <row r="132" spans="1:55" ht="17" customHeight="1" x14ac:dyDescent="0.2">
      <c r="A132" s="28">
        <f t="shared" si="30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 t="shared" si="49"/>
        <v>0</v>
      </c>
      <c r="AV132" s="21">
        <f t="shared" si="41"/>
        <v>0</v>
      </c>
      <c r="AW132" s="22" t="e">
        <f t="shared" si="42"/>
        <v>#DIV/0!</v>
      </c>
      <c r="AX132" s="23">
        <f t="shared" si="43"/>
        <v>0</v>
      </c>
      <c r="AY132" s="24">
        <f t="shared" si="44"/>
        <v>0</v>
      </c>
      <c r="AZ132" s="24">
        <f t="shared" si="45"/>
        <v>0</v>
      </c>
      <c r="BA132" s="24">
        <f t="shared" si="46"/>
        <v>0</v>
      </c>
      <c r="BB132" s="25">
        <f t="shared" si="47"/>
        <v>0</v>
      </c>
      <c r="BC132" s="26">
        <f t="shared" si="48"/>
        <v>0</v>
      </c>
    </row>
    <row r="133" spans="1:55" ht="17" customHeight="1" x14ac:dyDescent="0.2">
      <c r="A133" s="28">
        <f t="shared" si="30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 t="shared" si="49"/>
        <v>0</v>
      </c>
      <c r="AV133" s="21">
        <f t="shared" ref="AV133:AV138" si="50">(D133+H133+L133+P133+T133+X133+AB133+AF133+AJ133+AN133+AR133)</f>
        <v>0</v>
      </c>
      <c r="AW133" s="22" t="e">
        <f t="shared" ref="AW133:AW138" si="51">(AU133/(AV133+AU133)*100)</f>
        <v>#DIV/0!</v>
      </c>
      <c r="AX133" s="23">
        <f t="shared" ref="AX133:AX138" si="52">(F133+J133+N133+R133+V133+Z133+AD133+AH133+AL133+AP133+AT133)</f>
        <v>0</v>
      </c>
      <c r="AY133" s="24">
        <f t="shared" ref="AY133:AY138" si="53">COUNTIF(C133:AT133,"1.m")</f>
        <v>0</v>
      </c>
      <c r="AZ133" s="24">
        <f t="shared" ref="AZ133:AZ138" si="54">COUNTIF(C133:AT133,"2.m")</f>
        <v>0</v>
      </c>
      <c r="BA133" s="24">
        <f t="shared" ref="BA133:BA138" si="55">COUNTIF(C133:AT133,"3.m")</f>
        <v>0</v>
      </c>
      <c r="BB133" s="25">
        <f t="shared" ref="BB133:BB138" si="56">COUNTIF(C133:AT133,"4.m")</f>
        <v>0</v>
      </c>
      <c r="BC133" s="26">
        <f t="shared" ref="BC133:BC138" si="57">COUNTIF(C133:AT133,"5.m")</f>
        <v>0</v>
      </c>
    </row>
    <row r="134" spans="1:55" ht="17" customHeight="1" x14ac:dyDescent="0.2">
      <c r="A134" s="28">
        <f t="shared" si="30"/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/>
      <c r="X134" s="10"/>
      <c r="Y134" s="10"/>
      <c r="Z134" s="11"/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 t="shared" si="49"/>
        <v>0</v>
      </c>
      <c r="AV134" s="21">
        <f t="shared" si="50"/>
        <v>0</v>
      </c>
      <c r="AW134" s="22" t="e">
        <f t="shared" si="51"/>
        <v>#DIV/0!</v>
      </c>
      <c r="AX134" s="23">
        <f t="shared" si="52"/>
        <v>0</v>
      </c>
      <c r="AY134" s="24">
        <f t="shared" si="53"/>
        <v>0</v>
      </c>
      <c r="AZ134" s="24">
        <f t="shared" si="54"/>
        <v>0</v>
      </c>
      <c r="BA134" s="24">
        <f t="shared" si="55"/>
        <v>0</v>
      </c>
      <c r="BB134" s="25">
        <f t="shared" si="56"/>
        <v>0</v>
      </c>
      <c r="BC134" s="26">
        <f t="shared" si="57"/>
        <v>0</v>
      </c>
    </row>
    <row r="135" spans="1:55" ht="17" customHeight="1" x14ac:dyDescent="0.2">
      <c r="A135" s="28">
        <f t="shared" si="30"/>
        <v>131</v>
      </c>
      <c r="B135" s="30"/>
      <c r="C135" s="9"/>
      <c r="D135" s="10"/>
      <c r="E135" s="10"/>
      <c r="F135" s="11"/>
      <c r="G135" s="9"/>
      <c r="H135" s="10"/>
      <c r="I135" s="10"/>
      <c r="J135" s="11"/>
      <c r="K135" s="9"/>
      <c r="L135" s="10"/>
      <c r="M135" s="10"/>
      <c r="N135" s="11"/>
      <c r="O135" s="9"/>
      <c r="P135" s="10"/>
      <c r="Q135" s="10"/>
      <c r="R135" s="11"/>
      <c r="S135" s="9"/>
      <c r="T135" s="10"/>
      <c r="U135" s="10"/>
      <c r="V135" s="11"/>
      <c r="W135" s="9"/>
      <c r="X135" s="10"/>
      <c r="Y135" s="10"/>
      <c r="Z135" s="11"/>
      <c r="AA135" s="9"/>
      <c r="AB135" s="10"/>
      <c r="AC135" s="10"/>
      <c r="AD135" s="11"/>
      <c r="AE135" s="9"/>
      <c r="AF135" s="10"/>
      <c r="AG135" s="10"/>
      <c r="AH135" s="13"/>
      <c r="AI135" s="9"/>
      <c r="AJ135" s="10"/>
      <c r="AK135" s="10"/>
      <c r="AL135" s="11"/>
      <c r="AM135" s="9"/>
      <c r="AN135" s="10"/>
      <c r="AO135" s="10"/>
      <c r="AP135" s="11"/>
      <c r="AQ135" s="9"/>
      <c r="AR135" s="10"/>
      <c r="AS135" s="10"/>
      <c r="AT135" s="11"/>
      <c r="AU135" s="20">
        <f t="shared" si="49"/>
        <v>0</v>
      </c>
      <c r="AV135" s="21">
        <f t="shared" si="50"/>
        <v>0</v>
      </c>
      <c r="AW135" s="22" t="e">
        <f t="shared" si="51"/>
        <v>#DIV/0!</v>
      </c>
      <c r="AX135" s="23">
        <f t="shared" si="52"/>
        <v>0</v>
      </c>
      <c r="AY135" s="24">
        <f t="shared" si="53"/>
        <v>0</v>
      </c>
      <c r="AZ135" s="24">
        <f t="shared" si="54"/>
        <v>0</v>
      </c>
      <c r="BA135" s="24">
        <f t="shared" si="55"/>
        <v>0</v>
      </c>
      <c r="BB135" s="25">
        <f t="shared" si="56"/>
        <v>0</v>
      </c>
      <c r="BC135" s="26">
        <f t="shared" si="57"/>
        <v>0</v>
      </c>
    </row>
    <row r="136" spans="1:55" ht="17" customHeight="1" x14ac:dyDescent="0.2">
      <c r="A136" s="28">
        <f t="shared" si="30"/>
        <v>132</v>
      </c>
      <c r="B136" s="30"/>
      <c r="C136" s="9"/>
      <c r="D136" s="10"/>
      <c r="E136" s="10"/>
      <c r="F136" s="11"/>
      <c r="G136" s="9"/>
      <c r="H136" s="10"/>
      <c r="I136" s="10"/>
      <c r="J136" s="11"/>
      <c r="K136" s="9"/>
      <c r="L136" s="10"/>
      <c r="M136" s="10"/>
      <c r="N136" s="11"/>
      <c r="O136" s="9"/>
      <c r="P136" s="10"/>
      <c r="Q136" s="10"/>
      <c r="R136" s="11"/>
      <c r="S136" s="9"/>
      <c r="T136" s="10"/>
      <c r="U136" s="10"/>
      <c r="V136" s="11"/>
      <c r="W136" s="9"/>
      <c r="X136" s="10"/>
      <c r="Y136" s="10"/>
      <c r="Z136" s="11"/>
      <c r="AA136" s="9"/>
      <c r="AB136" s="10"/>
      <c r="AC136" s="10"/>
      <c r="AD136" s="11"/>
      <c r="AE136" s="9"/>
      <c r="AF136" s="10"/>
      <c r="AG136" s="10"/>
      <c r="AH136" s="13"/>
      <c r="AI136" s="9"/>
      <c r="AJ136" s="10"/>
      <c r="AK136" s="10"/>
      <c r="AL136" s="11"/>
      <c r="AM136" s="9"/>
      <c r="AN136" s="10"/>
      <c r="AO136" s="10"/>
      <c r="AP136" s="11"/>
      <c r="AQ136" s="9"/>
      <c r="AR136" s="10"/>
      <c r="AS136" s="10"/>
      <c r="AT136" s="11"/>
      <c r="AU136" s="20">
        <f t="shared" si="49"/>
        <v>0</v>
      </c>
      <c r="AV136" s="21">
        <f t="shared" si="50"/>
        <v>0</v>
      </c>
      <c r="AW136" s="22" t="e">
        <f t="shared" si="51"/>
        <v>#DIV/0!</v>
      </c>
      <c r="AX136" s="23">
        <f t="shared" si="52"/>
        <v>0</v>
      </c>
      <c r="AY136" s="24">
        <f t="shared" si="53"/>
        <v>0</v>
      </c>
      <c r="AZ136" s="24">
        <f t="shared" si="54"/>
        <v>0</v>
      </c>
      <c r="BA136" s="24">
        <f t="shared" si="55"/>
        <v>0</v>
      </c>
      <c r="BB136" s="25">
        <f t="shared" si="56"/>
        <v>0</v>
      </c>
      <c r="BC136" s="26">
        <f t="shared" si="57"/>
        <v>0</v>
      </c>
    </row>
    <row r="137" spans="1:55" ht="17" customHeight="1" x14ac:dyDescent="0.2">
      <c r="A137" s="28">
        <f t="shared" si="30"/>
        <v>133</v>
      </c>
      <c r="B137" s="30"/>
      <c r="C137" s="9"/>
      <c r="D137" s="10"/>
      <c r="E137" s="10"/>
      <c r="F137" s="11"/>
      <c r="G137" s="9"/>
      <c r="H137" s="10"/>
      <c r="I137" s="10"/>
      <c r="J137" s="11"/>
      <c r="K137" s="9"/>
      <c r="L137" s="10"/>
      <c r="M137" s="10"/>
      <c r="N137" s="11"/>
      <c r="O137" s="9"/>
      <c r="P137" s="10"/>
      <c r="Q137" s="10"/>
      <c r="R137" s="11"/>
      <c r="S137" s="9"/>
      <c r="T137" s="10"/>
      <c r="U137" s="10"/>
      <c r="V137" s="11"/>
      <c r="W137" s="9"/>
      <c r="X137" s="10"/>
      <c r="Y137" s="10"/>
      <c r="Z137" s="11"/>
      <c r="AA137" s="9"/>
      <c r="AB137" s="10"/>
      <c r="AC137" s="10"/>
      <c r="AD137" s="11"/>
      <c r="AE137" s="9"/>
      <c r="AF137" s="10"/>
      <c r="AG137" s="10"/>
      <c r="AH137" s="13"/>
      <c r="AI137" s="9"/>
      <c r="AJ137" s="10"/>
      <c r="AK137" s="10"/>
      <c r="AL137" s="11"/>
      <c r="AM137" s="9"/>
      <c r="AN137" s="10"/>
      <c r="AO137" s="10"/>
      <c r="AP137" s="11"/>
      <c r="AQ137" s="9"/>
      <c r="AR137" s="10"/>
      <c r="AS137" s="10"/>
      <c r="AT137" s="11"/>
      <c r="AU137" s="20">
        <f t="shared" si="49"/>
        <v>0</v>
      </c>
      <c r="AV137" s="21">
        <f t="shared" si="50"/>
        <v>0</v>
      </c>
      <c r="AW137" s="22" t="e">
        <f t="shared" si="51"/>
        <v>#DIV/0!</v>
      </c>
      <c r="AX137" s="23">
        <f t="shared" si="52"/>
        <v>0</v>
      </c>
      <c r="AY137" s="24">
        <f t="shared" si="53"/>
        <v>0</v>
      </c>
      <c r="AZ137" s="24">
        <f t="shared" si="54"/>
        <v>0</v>
      </c>
      <c r="BA137" s="24">
        <f t="shared" si="55"/>
        <v>0</v>
      </c>
      <c r="BB137" s="25">
        <f t="shared" si="56"/>
        <v>0</v>
      </c>
      <c r="BC137" s="26">
        <f t="shared" si="57"/>
        <v>0</v>
      </c>
    </row>
    <row r="138" spans="1:55" ht="17" customHeight="1" thickBot="1" x14ac:dyDescent="0.25">
      <c r="A138" s="42">
        <f t="shared" si="30"/>
        <v>134</v>
      </c>
      <c r="B138" s="43"/>
      <c r="C138" s="44"/>
      <c r="D138" s="45"/>
      <c r="E138" s="45"/>
      <c r="F138" s="46"/>
      <c r="G138" s="44"/>
      <c r="H138" s="45"/>
      <c r="I138" s="45"/>
      <c r="J138" s="46"/>
      <c r="K138" s="44"/>
      <c r="L138" s="45"/>
      <c r="M138" s="45"/>
      <c r="N138" s="46"/>
      <c r="O138" s="44"/>
      <c r="P138" s="45"/>
      <c r="Q138" s="45"/>
      <c r="R138" s="46"/>
      <c r="S138" s="44"/>
      <c r="T138" s="45"/>
      <c r="U138" s="45"/>
      <c r="V138" s="46"/>
      <c r="W138" s="44"/>
      <c r="X138" s="45"/>
      <c r="Y138" s="45"/>
      <c r="Z138" s="46"/>
      <c r="AA138" s="44"/>
      <c r="AB138" s="45"/>
      <c r="AC138" s="45"/>
      <c r="AD138" s="46"/>
      <c r="AE138" s="44"/>
      <c r="AF138" s="45"/>
      <c r="AG138" s="45"/>
      <c r="AH138" s="47"/>
      <c r="AI138" s="44"/>
      <c r="AJ138" s="45"/>
      <c r="AK138" s="45"/>
      <c r="AL138" s="46"/>
      <c r="AM138" s="44"/>
      <c r="AN138" s="45"/>
      <c r="AO138" s="45"/>
      <c r="AP138" s="46"/>
      <c r="AQ138" s="44"/>
      <c r="AR138" s="45"/>
      <c r="AS138" s="45"/>
      <c r="AT138" s="46"/>
      <c r="AU138" s="48">
        <f t="shared" si="49"/>
        <v>0</v>
      </c>
      <c r="AV138" s="49">
        <f t="shared" si="50"/>
        <v>0</v>
      </c>
      <c r="AW138" s="50" t="e">
        <f t="shared" si="51"/>
        <v>#DIV/0!</v>
      </c>
      <c r="AX138" s="51">
        <f t="shared" si="52"/>
        <v>0</v>
      </c>
      <c r="AY138" s="52">
        <f t="shared" si="53"/>
        <v>0</v>
      </c>
      <c r="AZ138" s="52">
        <f t="shared" si="54"/>
        <v>0</v>
      </c>
      <c r="BA138" s="52">
        <f t="shared" si="55"/>
        <v>0</v>
      </c>
      <c r="BB138" s="53">
        <f t="shared" si="56"/>
        <v>0</v>
      </c>
      <c r="BC138" s="54">
        <f t="shared" si="57"/>
        <v>0</v>
      </c>
    </row>
  </sheetData>
  <sheetProtection algorithmName="SHA-512" hashValue="QCtyBNTjRijcBW7hGulUuEqQS/nB4DYAvCZmOf2eN6yV4g3yEjXjAV/50vgAbqgT7hrdle+YF2ggkWNpAiQ+tA==" saltValue="gAguX3teJYHQUTx44cnssA==" spinCount="100000" sheet="1" objects="1" scenarios="1"/>
  <sortState xmlns:xlrd2="http://schemas.microsoft.com/office/spreadsheetml/2017/richdata2" ref="B7:BC90">
    <sortCondition descending="1" ref="AX5:AX90"/>
    <sortCondition descending="1" ref="AW5:AW90"/>
  </sortState>
  <mergeCells count="27"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  <mergeCell ref="C2:F2"/>
    <mergeCell ref="G2:J2"/>
    <mergeCell ref="K2:N2"/>
    <mergeCell ref="O2:R2"/>
    <mergeCell ref="S2:V2"/>
    <mergeCell ref="AQ2:AT2"/>
    <mergeCell ref="W2:Z2"/>
    <mergeCell ref="AA2:AD2"/>
    <mergeCell ref="AE2:AH2"/>
    <mergeCell ref="AI2:AL2"/>
    <mergeCell ref="AM2:AP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0"/>
  <sheetViews>
    <sheetView tabSelected="1" zoomScaleNormal="100" workbookViewId="0">
      <pane xSplit="2" ySplit="4" topLeftCell="K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9"/>
      <c r="B1" s="102" t="s">
        <v>107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4"/>
      <c r="BB1" s="104"/>
      <c r="BC1" s="105"/>
    </row>
    <row r="2" spans="1:55" ht="17.25" customHeight="1" thickTop="1" x14ac:dyDescent="0.2">
      <c r="A2" s="100"/>
      <c r="B2" s="106" t="s">
        <v>14</v>
      </c>
      <c r="C2" s="109">
        <v>45312</v>
      </c>
      <c r="D2" s="110"/>
      <c r="E2" s="110"/>
      <c r="F2" s="111"/>
      <c r="G2" s="112">
        <v>45354</v>
      </c>
      <c r="H2" s="113"/>
      <c r="I2" s="113"/>
      <c r="J2" s="114"/>
      <c r="K2" s="112">
        <v>45396</v>
      </c>
      <c r="L2" s="113"/>
      <c r="M2" s="113"/>
      <c r="N2" s="114"/>
      <c r="O2" s="112">
        <v>45417</v>
      </c>
      <c r="P2" s="113"/>
      <c r="Q2" s="113"/>
      <c r="R2" s="114"/>
      <c r="S2" s="112">
        <v>45452</v>
      </c>
      <c r="T2" s="113"/>
      <c r="U2" s="113"/>
      <c r="V2" s="114"/>
      <c r="W2" s="112">
        <v>45478</v>
      </c>
      <c r="X2" s="113"/>
      <c r="Y2" s="113"/>
      <c r="Z2" s="114"/>
      <c r="AA2" s="112"/>
      <c r="AB2" s="113"/>
      <c r="AC2" s="113"/>
      <c r="AD2" s="114"/>
      <c r="AE2" s="112"/>
      <c r="AF2" s="113"/>
      <c r="AG2" s="113"/>
      <c r="AH2" s="114"/>
      <c r="AI2" s="87"/>
      <c r="AJ2" s="88"/>
      <c r="AK2" s="88"/>
      <c r="AL2" s="89"/>
      <c r="AM2" s="90"/>
      <c r="AN2" s="91"/>
      <c r="AO2" s="91"/>
      <c r="AP2" s="92"/>
      <c r="AQ2" s="87"/>
      <c r="AR2" s="88"/>
      <c r="AS2" s="88"/>
      <c r="AT2" s="89"/>
      <c r="AU2" s="93"/>
      <c r="AV2" s="94"/>
      <c r="AW2" s="94"/>
      <c r="AX2" s="94"/>
      <c r="AY2" s="94"/>
      <c r="AZ2" s="94"/>
      <c r="BA2" s="94"/>
      <c r="BB2" s="94"/>
      <c r="BC2" s="95"/>
    </row>
    <row r="3" spans="1:55" ht="93.75" customHeight="1" x14ac:dyDescent="0.2">
      <c r="A3" s="100"/>
      <c r="B3" s="107"/>
      <c r="C3" s="118" t="s">
        <v>16</v>
      </c>
      <c r="D3" s="119"/>
      <c r="E3" s="119"/>
      <c r="F3" s="120"/>
      <c r="G3" s="84" t="s">
        <v>11</v>
      </c>
      <c r="H3" s="85"/>
      <c r="I3" s="85"/>
      <c r="J3" s="86"/>
      <c r="K3" s="118" t="s">
        <v>12</v>
      </c>
      <c r="L3" s="119"/>
      <c r="M3" s="119"/>
      <c r="N3" s="120"/>
      <c r="O3" s="118" t="s">
        <v>13</v>
      </c>
      <c r="P3" s="119"/>
      <c r="Q3" s="119"/>
      <c r="R3" s="120"/>
      <c r="S3" s="118" t="s">
        <v>204</v>
      </c>
      <c r="T3" s="119"/>
      <c r="U3" s="119"/>
      <c r="V3" s="120"/>
      <c r="W3" s="124" t="s">
        <v>205</v>
      </c>
      <c r="X3" s="125"/>
      <c r="Y3" s="125"/>
      <c r="Z3" s="126"/>
      <c r="AA3" s="121" t="s">
        <v>206</v>
      </c>
      <c r="AB3" s="122"/>
      <c r="AC3" s="122"/>
      <c r="AD3" s="123"/>
      <c r="AE3" s="121" t="s">
        <v>15</v>
      </c>
      <c r="AF3" s="122"/>
      <c r="AG3" s="122"/>
      <c r="AH3" s="123"/>
      <c r="AI3" s="84"/>
      <c r="AJ3" s="85"/>
      <c r="AK3" s="85"/>
      <c r="AL3" s="86"/>
      <c r="AM3" s="84"/>
      <c r="AN3" s="85"/>
      <c r="AO3" s="85"/>
      <c r="AP3" s="86"/>
      <c r="AQ3" s="84"/>
      <c r="AR3" s="85"/>
      <c r="AS3" s="85"/>
      <c r="AT3" s="86"/>
      <c r="AU3" s="96" t="s">
        <v>0</v>
      </c>
      <c r="AV3" s="97"/>
      <c r="AW3" s="97"/>
      <c r="AX3" s="97"/>
      <c r="AY3" s="97"/>
      <c r="AZ3" s="97"/>
      <c r="BA3" s="97"/>
      <c r="BB3" s="97"/>
      <c r="BC3" s="98"/>
    </row>
    <row r="4" spans="1:55" ht="42" customHeight="1" thickBot="1" x14ac:dyDescent="0.25">
      <c r="A4" s="101"/>
      <c r="B4" s="10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84</v>
      </c>
      <c r="C5" s="9">
        <v>2</v>
      </c>
      <c r="D5" s="10">
        <v>1</v>
      </c>
      <c r="E5" s="10" t="s">
        <v>23</v>
      </c>
      <c r="F5" s="11">
        <v>2</v>
      </c>
      <c r="G5" s="9">
        <v>1</v>
      </c>
      <c r="H5" s="10">
        <v>1</v>
      </c>
      <c r="I5" s="10" t="s">
        <v>20</v>
      </c>
      <c r="J5" s="11">
        <v>1</v>
      </c>
      <c r="K5" s="10">
        <v>1</v>
      </c>
      <c r="L5" s="6">
        <v>1</v>
      </c>
      <c r="M5" s="6" t="s">
        <v>20</v>
      </c>
      <c r="N5" s="11">
        <v>1</v>
      </c>
      <c r="O5" s="9">
        <v>2</v>
      </c>
      <c r="P5" s="10">
        <v>1</v>
      </c>
      <c r="Q5" s="10" t="s">
        <v>23</v>
      </c>
      <c r="R5" s="11">
        <v>2</v>
      </c>
      <c r="S5" s="9">
        <v>3</v>
      </c>
      <c r="T5" s="10">
        <v>0</v>
      </c>
      <c r="U5" s="10" t="s">
        <v>19</v>
      </c>
      <c r="V5" s="11">
        <v>3</v>
      </c>
      <c r="W5" s="9">
        <v>3</v>
      </c>
      <c r="X5" s="10">
        <v>0</v>
      </c>
      <c r="Y5" s="10" t="s">
        <v>19</v>
      </c>
      <c r="Z5" s="11">
        <v>4</v>
      </c>
      <c r="AA5" s="9"/>
      <c r="AB5" s="10"/>
      <c r="AC5" s="10"/>
      <c r="AD5" s="11"/>
      <c r="AE5" s="9"/>
      <c r="AF5" s="10"/>
      <c r="AG5" s="10"/>
      <c r="AH5" s="11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41" si="0">SUM(C5+G5+K5+O5+S5+W5+AA5+AE5+AI5+AM5+AQ5)</f>
        <v>12</v>
      </c>
      <c r="AV5" s="21">
        <f t="shared" ref="AV5:AV41" si="1">(D5+H5+L5+P5+T5+X5+AB5+AF5+AJ5+AN5+AR5)</f>
        <v>4</v>
      </c>
      <c r="AW5" s="22">
        <f t="shared" ref="AW5:AW41" si="2">(AU5/(AV5+AU5)*100)</f>
        <v>75</v>
      </c>
      <c r="AX5" s="23">
        <f t="shared" ref="AX5:AX41" si="3">(F5+J5+N5+R5+V5+Z5+AD5+AH5+AL5+AP5+AT5)</f>
        <v>13</v>
      </c>
      <c r="AY5" s="24">
        <f t="shared" ref="AY5:AY41" si="4">COUNTIF(C5:AT5,"1.m")</f>
        <v>2</v>
      </c>
      <c r="AZ5" s="24">
        <f t="shared" ref="AZ5:AZ41" si="5">COUNTIF(C5:AT5,"2.m")</f>
        <v>2</v>
      </c>
      <c r="BA5" s="24">
        <f t="shared" ref="BA5:BA41" si="6">COUNTIF(C5:AT5,"3.m")</f>
        <v>2</v>
      </c>
      <c r="BB5" s="25">
        <f t="shared" ref="BB5:BB41" si="7">COUNTIF(C5:AT5,"4.m")</f>
        <v>0</v>
      </c>
      <c r="BC5" s="26">
        <f t="shared" ref="BC5:BC41" si="8">COUNTIF(C5:AT5,"5.m")</f>
        <v>0</v>
      </c>
    </row>
    <row r="6" spans="1:55" ht="20" customHeight="1" x14ac:dyDescent="0.2">
      <c r="A6" s="28">
        <f>1+A5</f>
        <v>2</v>
      </c>
      <c r="B6" s="30" t="s">
        <v>30</v>
      </c>
      <c r="C6" s="9">
        <v>1</v>
      </c>
      <c r="D6" s="10">
        <v>1</v>
      </c>
      <c r="E6" s="10" t="s">
        <v>20</v>
      </c>
      <c r="F6" s="11">
        <v>2</v>
      </c>
      <c r="G6" s="9">
        <v>2</v>
      </c>
      <c r="H6" s="10">
        <v>0</v>
      </c>
      <c r="I6" s="10" t="s">
        <v>19</v>
      </c>
      <c r="J6" s="11">
        <v>2</v>
      </c>
      <c r="K6" s="9">
        <v>3</v>
      </c>
      <c r="L6" s="10">
        <v>0</v>
      </c>
      <c r="M6" s="10" t="s">
        <v>19</v>
      </c>
      <c r="N6" s="11">
        <v>4</v>
      </c>
      <c r="O6" s="9">
        <v>3</v>
      </c>
      <c r="P6" s="10">
        <v>0</v>
      </c>
      <c r="Q6" s="10" t="s">
        <v>19</v>
      </c>
      <c r="R6" s="11">
        <v>3</v>
      </c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1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0"/>
        <v>9</v>
      </c>
      <c r="AV6" s="21">
        <f t="shared" si="1"/>
        <v>1</v>
      </c>
      <c r="AW6" s="22">
        <f t="shared" si="2"/>
        <v>90</v>
      </c>
      <c r="AX6" s="23">
        <f t="shared" si="3"/>
        <v>11</v>
      </c>
      <c r="AY6" s="24">
        <f t="shared" si="4"/>
        <v>3</v>
      </c>
      <c r="AZ6" s="24">
        <f t="shared" si="5"/>
        <v>1</v>
      </c>
      <c r="BA6" s="24">
        <f t="shared" si="6"/>
        <v>0</v>
      </c>
      <c r="BB6" s="25">
        <f t="shared" si="7"/>
        <v>0</v>
      </c>
      <c r="BC6" s="26">
        <f t="shared" si="8"/>
        <v>0</v>
      </c>
    </row>
    <row r="7" spans="1:55" ht="20" customHeight="1" x14ac:dyDescent="0.2">
      <c r="A7" s="28">
        <f>A6+1</f>
        <v>3</v>
      </c>
      <c r="B7" s="30" t="s">
        <v>32</v>
      </c>
      <c r="C7" s="9">
        <v>2</v>
      </c>
      <c r="D7" s="10">
        <v>0</v>
      </c>
      <c r="E7" s="10" t="s">
        <v>19</v>
      </c>
      <c r="F7" s="11">
        <v>2</v>
      </c>
      <c r="G7" s="9">
        <v>2</v>
      </c>
      <c r="H7" s="10">
        <v>0</v>
      </c>
      <c r="I7" s="10" t="s">
        <v>19</v>
      </c>
      <c r="J7" s="11">
        <v>2</v>
      </c>
      <c r="K7" s="9">
        <v>2</v>
      </c>
      <c r="L7" s="10">
        <v>0</v>
      </c>
      <c r="M7" s="10" t="s">
        <v>19</v>
      </c>
      <c r="N7" s="11">
        <v>2</v>
      </c>
      <c r="O7" s="9">
        <v>1</v>
      </c>
      <c r="P7" s="10">
        <v>1</v>
      </c>
      <c r="Q7" s="10" t="s">
        <v>19</v>
      </c>
      <c r="R7" s="11">
        <v>1</v>
      </c>
      <c r="S7" s="9">
        <v>2</v>
      </c>
      <c r="T7" s="10">
        <v>0</v>
      </c>
      <c r="U7" s="10" t="s">
        <v>19</v>
      </c>
      <c r="V7" s="11">
        <v>2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1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0"/>
        <v>9</v>
      </c>
      <c r="AV7" s="21">
        <f t="shared" si="1"/>
        <v>1</v>
      </c>
      <c r="AW7" s="22">
        <f t="shared" si="2"/>
        <v>90</v>
      </c>
      <c r="AX7" s="23">
        <f t="shared" si="3"/>
        <v>9</v>
      </c>
      <c r="AY7" s="24">
        <f t="shared" si="4"/>
        <v>5</v>
      </c>
      <c r="AZ7" s="24">
        <f t="shared" si="5"/>
        <v>0</v>
      </c>
      <c r="BA7" s="24">
        <f t="shared" si="6"/>
        <v>0</v>
      </c>
      <c r="BB7" s="25">
        <f t="shared" si="7"/>
        <v>0</v>
      </c>
      <c r="BC7" s="26">
        <f t="shared" si="8"/>
        <v>0</v>
      </c>
    </row>
    <row r="8" spans="1:55" ht="20" customHeight="1" x14ac:dyDescent="0.2">
      <c r="A8" s="28">
        <f t="shared" ref="A8:A33" si="9">1+A7</f>
        <v>4</v>
      </c>
      <c r="B8" s="30" t="s">
        <v>21</v>
      </c>
      <c r="C8" s="9">
        <v>0</v>
      </c>
      <c r="D8" s="10">
        <v>2</v>
      </c>
      <c r="E8" s="10" t="s">
        <v>20</v>
      </c>
      <c r="F8" s="11">
        <v>0</v>
      </c>
      <c r="G8" s="9">
        <v>1</v>
      </c>
      <c r="H8" s="10">
        <v>1</v>
      </c>
      <c r="I8" s="10" t="s">
        <v>20</v>
      </c>
      <c r="J8" s="11">
        <v>1</v>
      </c>
      <c r="K8" s="9">
        <v>2</v>
      </c>
      <c r="L8" s="10">
        <v>0</v>
      </c>
      <c r="M8" s="10" t="s">
        <v>19</v>
      </c>
      <c r="N8" s="11">
        <v>2</v>
      </c>
      <c r="O8" s="9">
        <v>1</v>
      </c>
      <c r="P8" s="10">
        <v>1</v>
      </c>
      <c r="Q8" s="10" t="s">
        <v>20</v>
      </c>
      <c r="R8" s="11">
        <v>1</v>
      </c>
      <c r="S8" s="9">
        <v>0</v>
      </c>
      <c r="T8" s="10">
        <v>2</v>
      </c>
      <c r="U8" s="10" t="s">
        <v>20</v>
      </c>
      <c r="V8" s="11">
        <v>0</v>
      </c>
      <c r="W8" s="9">
        <v>3</v>
      </c>
      <c r="X8" s="10">
        <v>0</v>
      </c>
      <c r="Y8" s="10" t="s">
        <v>19</v>
      </c>
      <c r="Z8" s="11">
        <v>4</v>
      </c>
      <c r="AA8" s="9"/>
      <c r="AB8" s="10"/>
      <c r="AC8" s="10"/>
      <c r="AD8" s="11"/>
      <c r="AE8" s="9"/>
      <c r="AF8" s="10"/>
      <c r="AG8" s="10"/>
      <c r="AH8" s="11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0"/>
        <v>7</v>
      </c>
      <c r="AV8" s="21">
        <f t="shared" si="1"/>
        <v>6</v>
      </c>
      <c r="AW8" s="22">
        <f t="shared" si="2"/>
        <v>53.846153846153847</v>
      </c>
      <c r="AX8" s="23">
        <f t="shared" si="3"/>
        <v>8</v>
      </c>
      <c r="AY8" s="24">
        <f t="shared" si="4"/>
        <v>2</v>
      </c>
      <c r="AZ8" s="24">
        <f t="shared" si="5"/>
        <v>4</v>
      </c>
      <c r="BA8" s="24">
        <f t="shared" si="6"/>
        <v>0</v>
      </c>
      <c r="BB8" s="25">
        <f t="shared" si="7"/>
        <v>0</v>
      </c>
      <c r="BC8" s="26">
        <f t="shared" si="8"/>
        <v>0</v>
      </c>
    </row>
    <row r="9" spans="1:55" ht="20" customHeight="1" x14ac:dyDescent="0.2">
      <c r="A9" s="28">
        <f t="shared" si="9"/>
        <v>5</v>
      </c>
      <c r="B9" s="64" t="s">
        <v>34</v>
      </c>
      <c r="C9" s="63">
        <v>1</v>
      </c>
      <c r="D9" s="65">
        <v>1</v>
      </c>
      <c r="E9" s="65" t="s">
        <v>20</v>
      </c>
      <c r="F9" s="67">
        <v>1</v>
      </c>
      <c r="G9" s="63">
        <v>3</v>
      </c>
      <c r="H9" s="65">
        <v>1</v>
      </c>
      <c r="I9" s="65" t="s">
        <v>20</v>
      </c>
      <c r="J9" s="11">
        <v>3</v>
      </c>
      <c r="K9" s="9">
        <v>0</v>
      </c>
      <c r="L9" s="10">
        <v>2</v>
      </c>
      <c r="M9" s="10" t="s">
        <v>23</v>
      </c>
      <c r="N9" s="11">
        <v>0</v>
      </c>
      <c r="O9" s="9">
        <v>0</v>
      </c>
      <c r="P9" s="10">
        <v>3</v>
      </c>
      <c r="Q9" s="10" t="s">
        <v>51</v>
      </c>
      <c r="R9" s="11">
        <v>0</v>
      </c>
      <c r="S9" s="9">
        <v>0</v>
      </c>
      <c r="T9" s="10">
        <v>3</v>
      </c>
      <c r="U9" s="10" t="s">
        <v>51</v>
      </c>
      <c r="V9" s="11">
        <v>0</v>
      </c>
      <c r="W9" s="9">
        <v>1</v>
      </c>
      <c r="X9" s="10">
        <v>2</v>
      </c>
      <c r="Y9" s="10" t="s">
        <v>23</v>
      </c>
      <c r="Z9" s="11">
        <v>2</v>
      </c>
      <c r="AA9" s="9"/>
      <c r="AB9" s="10"/>
      <c r="AC9" s="10"/>
      <c r="AD9" s="11"/>
      <c r="AE9" s="9"/>
      <c r="AF9" s="10"/>
      <c r="AG9" s="10"/>
      <c r="AH9" s="11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0"/>
        <v>5</v>
      </c>
      <c r="AV9" s="21">
        <f t="shared" si="1"/>
        <v>12</v>
      </c>
      <c r="AW9" s="22">
        <f t="shared" si="2"/>
        <v>29.411764705882355</v>
      </c>
      <c r="AX9" s="23">
        <f t="shared" si="3"/>
        <v>6</v>
      </c>
      <c r="AY9" s="24">
        <f t="shared" si="4"/>
        <v>0</v>
      </c>
      <c r="AZ9" s="24">
        <f t="shared" si="5"/>
        <v>2</v>
      </c>
      <c r="BA9" s="24">
        <f t="shared" si="6"/>
        <v>2</v>
      </c>
      <c r="BB9" s="25">
        <f t="shared" si="7"/>
        <v>2</v>
      </c>
      <c r="BC9" s="26">
        <f t="shared" si="8"/>
        <v>0</v>
      </c>
    </row>
    <row r="10" spans="1:55" ht="20" customHeight="1" x14ac:dyDescent="0.2">
      <c r="A10" s="28">
        <f t="shared" si="9"/>
        <v>6</v>
      </c>
      <c r="B10" s="30" t="s">
        <v>223</v>
      </c>
      <c r="C10" s="9"/>
      <c r="D10" s="10"/>
      <c r="E10" s="10"/>
      <c r="F10" s="11"/>
      <c r="G10" s="9"/>
      <c r="H10" s="10"/>
      <c r="I10" s="10"/>
      <c r="J10" s="11"/>
      <c r="K10" s="9"/>
      <c r="L10" s="10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>
        <v>4</v>
      </c>
      <c r="X10" s="10">
        <v>0</v>
      </c>
      <c r="Y10" s="10" t="s">
        <v>19</v>
      </c>
      <c r="Z10" s="11">
        <v>5</v>
      </c>
      <c r="AA10" s="9"/>
      <c r="AB10" s="10"/>
      <c r="AC10" s="10"/>
      <c r="AD10" s="11"/>
      <c r="AE10" s="9"/>
      <c r="AF10" s="10"/>
      <c r="AG10" s="10"/>
      <c r="AH10" s="11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0"/>
        <v>4</v>
      </c>
      <c r="AV10" s="21">
        <f t="shared" si="1"/>
        <v>0</v>
      </c>
      <c r="AW10" s="22">
        <f t="shared" si="2"/>
        <v>100</v>
      </c>
      <c r="AX10" s="23">
        <f t="shared" si="3"/>
        <v>5</v>
      </c>
      <c r="AY10" s="24">
        <f t="shared" si="4"/>
        <v>1</v>
      </c>
      <c r="AZ10" s="24">
        <f t="shared" si="5"/>
        <v>0</v>
      </c>
      <c r="BA10" s="24">
        <f t="shared" si="6"/>
        <v>0</v>
      </c>
      <c r="BB10" s="25">
        <f t="shared" si="7"/>
        <v>0</v>
      </c>
      <c r="BC10" s="26">
        <f t="shared" si="8"/>
        <v>0</v>
      </c>
    </row>
    <row r="11" spans="1:55" ht="20" customHeight="1" x14ac:dyDescent="0.2">
      <c r="A11" s="28">
        <f t="shared" si="9"/>
        <v>7</v>
      </c>
      <c r="B11" s="30" t="s">
        <v>33</v>
      </c>
      <c r="C11" s="9">
        <v>1</v>
      </c>
      <c r="D11" s="10">
        <v>1</v>
      </c>
      <c r="E11" s="10" t="s">
        <v>20</v>
      </c>
      <c r="F11" s="11">
        <v>2</v>
      </c>
      <c r="G11" s="63"/>
      <c r="H11" s="74"/>
      <c r="I11" s="74"/>
      <c r="J11" s="11"/>
      <c r="K11" s="9">
        <v>2</v>
      </c>
      <c r="L11" s="10">
        <v>0</v>
      </c>
      <c r="M11" s="10" t="s">
        <v>19</v>
      </c>
      <c r="N11" s="11">
        <v>3</v>
      </c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1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0"/>
        <v>3</v>
      </c>
      <c r="AV11" s="21">
        <f t="shared" si="1"/>
        <v>1</v>
      </c>
      <c r="AW11" s="22">
        <f t="shared" si="2"/>
        <v>75</v>
      </c>
      <c r="AX11" s="23">
        <f t="shared" si="3"/>
        <v>5</v>
      </c>
      <c r="AY11" s="24">
        <f t="shared" si="4"/>
        <v>1</v>
      </c>
      <c r="AZ11" s="24">
        <f t="shared" si="5"/>
        <v>1</v>
      </c>
      <c r="BA11" s="24">
        <f t="shared" si="6"/>
        <v>0</v>
      </c>
      <c r="BB11" s="25">
        <f t="shared" si="7"/>
        <v>0</v>
      </c>
      <c r="BC11" s="26">
        <f t="shared" si="8"/>
        <v>0</v>
      </c>
    </row>
    <row r="12" spans="1:55" ht="20" customHeight="1" x14ac:dyDescent="0.2">
      <c r="A12" s="28">
        <f t="shared" si="9"/>
        <v>8</v>
      </c>
      <c r="B12" s="30" t="s">
        <v>115</v>
      </c>
      <c r="C12" s="9"/>
      <c r="D12" s="10"/>
      <c r="E12" s="10"/>
      <c r="F12" s="11"/>
      <c r="G12" s="9">
        <v>2</v>
      </c>
      <c r="H12" s="10">
        <v>0</v>
      </c>
      <c r="I12" s="10" t="s">
        <v>19</v>
      </c>
      <c r="J12" s="11">
        <v>2</v>
      </c>
      <c r="K12" s="9"/>
      <c r="L12" s="10"/>
      <c r="M12" s="10"/>
      <c r="N12" s="11"/>
      <c r="O12" s="9">
        <v>1</v>
      </c>
      <c r="P12" s="10">
        <v>1</v>
      </c>
      <c r="Q12" s="10" t="s">
        <v>20</v>
      </c>
      <c r="R12" s="11">
        <v>1</v>
      </c>
      <c r="S12" s="9"/>
      <c r="T12" s="10"/>
      <c r="U12" s="10"/>
      <c r="V12" s="11"/>
      <c r="W12" s="9">
        <v>1</v>
      </c>
      <c r="X12" s="10">
        <v>3</v>
      </c>
      <c r="Y12" s="10" t="s">
        <v>51</v>
      </c>
      <c r="Z12" s="11">
        <v>2</v>
      </c>
      <c r="AA12" s="9"/>
      <c r="AB12" s="10"/>
      <c r="AC12" s="10"/>
      <c r="AD12" s="11"/>
      <c r="AE12" s="9"/>
      <c r="AF12" s="10"/>
      <c r="AG12" s="10"/>
      <c r="AH12" s="11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0"/>
        <v>4</v>
      </c>
      <c r="AV12" s="21">
        <f t="shared" si="1"/>
        <v>4</v>
      </c>
      <c r="AW12" s="22">
        <f t="shared" si="2"/>
        <v>50</v>
      </c>
      <c r="AX12" s="23">
        <f t="shared" si="3"/>
        <v>5</v>
      </c>
      <c r="AY12" s="24">
        <f t="shared" si="4"/>
        <v>1</v>
      </c>
      <c r="AZ12" s="24">
        <f t="shared" si="5"/>
        <v>1</v>
      </c>
      <c r="BA12" s="24">
        <f t="shared" si="6"/>
        <v>0</v>
      </c>
      <c r="BB12" s="25">
        <f t="shared" si="7"/>
        <v>1</v>
      </c>
      <c r="BC12" s="26">
        <f t="shared" si="8"/>
        <v>0</v>
      </c>
    </row>
    <row r="13" spans="1:55" ht="20" customHeight="1" x14ac:dyDescent="0.2">
      <c r="A13" s="28">
        <f t="shared" si="9"/>
        <v>9</v>
      </c>
      <c r="B13" s="30" t="s">
        <v>203</v>
      </c>
      <c r="C13" s="9"/>
      <c r="D13" s="10"/>
      <c r="E13" s="10"/>
      <c r="F13" s="11"/>
      <c r="G13" s="9"/>
      <c r="H13" s="10"/>
      <c r="I13" s="10"/>
      <c r="J13" s="11"/>
      <c r="K13" s="9"/>
      <c r="L13" s="10"/>
      <c r="M13" s="10"/>
      <c r="N13" s="11"/>
      <c r="O13" s="9">
        <v>2</v>
      </c>
      <c r="P13" s="10">
        <v>0</v>
      </c>
      <c r="Q13" s="10" t="s">
        <v>19</v>
      </c>
      <c r="R13" s="11">
        <v>2</v>
      </c>
      <c r="S13" s="9">
        <v>2</v>
      </c>
      <c r="T13" s="10">
        <v>0</v>
      </c>
      <c r="U13" s="10" t="s">
        <v>19</v>
      </c>
      <c r="V13" s="11">
        <v>2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0"/>
        <v>4</v>
      </c>
      <c r="AV13" s="21">
        <f t="shared" si="1"/>
        <v>0</v>
      </c>
      <c r="AW13" s="22">
        <f t="shared" si="2"/>
        <v>100</v>
      </c>
      <c r="AX13" s="23">
        <f t="shared" si="3"/>
        <v>4</v>
      </c>
      <c r="AY13" s="24">
        <f t="shared" si="4"/>
        <v>2</v>
      </c>
      <c r="AZ13" s="24">
        <f t="shared" si="5"/>
        <v>0</v>
      </c>
      <c r="BA13" s="24">
        <f t="shared" si="6"/>
        <v>0</v>
      </c>
      <c r="BB13" s="25">
        <f t="shared" si="7"/>
        <v>0</v>
      </c>
      <c r="BC13" s="26">
        <f t="shared" si="8"/>
        <v>0</v>
      </c>
    </row>
    <row r="14" spans="1:55" ht="20" customHeight="1" x14ac:dyDescent="0.2">
      <c r="A14" s="28">
        <f t="shared" si="9"/>
        <v>10</v>
      </c>
      <c r="B14" s="30" t="s">
        <v>213</v>
      </c>
      <c r="C14" s="9"/>
      <c r="D14" s="10"/>
      <c r="E14" s="10"/>
      <c r="F14" s="11"/>
      <c r="G14" s="9"/>
      <c r="H14" s="10"/>
      <c r="I14" s="10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>
        <v>3</v>
      </c>
      <c r="X14" s="10">
        <v>0</v>
      </c>
      <c r="Y14" s="10" t="s">
        <v>19</v>
      </c>
      <c r="Z14" s="11">
        <v>4</v>
      </c>
      <c r="AA14" s="9"/>
      <c r="AB14" s="10"/>
      <c r="AC14" s="10"/>
      <c r="AD14" s="11"/>
      <c r="AE14" s="9"/>
      <c r="AF14" s="10"/>
      <c r="AG14" s="10"/>
      <c r="AH14" s="11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0"/>
        <v>3</v>
      </c>
      <c r="AV14" s="21">
        <f t="shared" si="1"/>
        <v>0</v>
      </c>
      <c r="AW14" s="22">
        <f t="shared" si="2"/>
        <v>100</v>
      </c>
      <c r="AX14" s="23">
        <f t="shared" si="3"/>
        <v>4</v>
      </c>
      <c r="AY14" s="24">
        <f t="shared" si="4"/>
        <v>1</v>
      </c>
      <c r="AZ14" s="24">
        <f t="shared" si="5"/>
        <v>0</v>
      </c>
      <c r="BA14" s="24">
        <f t="shared" si="6"/>
        <v>0</v>
      </c>
      <c r="BB14" s="25">
        <f t="shared" si="7"/>
        <v>0</v>
      </c>
      <c r="BC14" s="26">
        <f t="shared" si="8"/>
        <v>0</v>
      </c>
    </row>
    <row r="15" spans="1:55" ht="20" customHeight="1" x14ac:dyDescent="0.2">
      <c r="A15" s="28">
        <f t="shared" si="9"/>
        <v>11</v>
      </c>
      <c r="B15" s="30" t="s">
        <v>242</v>
      </c>
      <c r="C15" s="9"/>
      <c r="D15" s="12"/>
      <c r="E15" s="12"/>
      <c r="F15" s="69"/>
      <c r="G15" s="9"/>
      <c r="H15" s="12"/>
      <c r="I15" s="12"/>
      <c r="J15" s="11"/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>
        <v>3</v>
      </c>
      <c r="X15" s="10">
        <v>0</v>
      </c>
      <c r="Y15" s="10" t="s">
        <v>19</v>
      </c>
      <c r="Z15" s="11">
        <v>4</v>
      </c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0"/>
        <v>3</v>
      </c>
      <c r="AV15" s="21">
        <f t="shared" si="1"/>
        <v>0</v>
      </c>
      <c r="AW15" s="22">
        <f t="shared" si="2"/>
        <v>100</v>
      </c>
      <c r="AX15" s="23">
        <f t="shared" si="3"/>
        <v>4</v>
      </c>
      <c r="AY15" s="24">
        <f t="shared" si="4"/>
        <v>1</v>
      </c>
      <c r="AZ15" s="24">
        <f t="shared" si="5"/>
        <v>0</v>
      </c>
      <c r="BA15" s="24">
        <f t="shared" si="6"/>
        <v>0</v>
      </c>
      <c r="BB15" s="25">
        <f t="shared" si="7"/>
        <v>0</v>
      </c>
      <c r="BC15" s="26">
        <f t="shared" si="8"/>
        <v>0</v>
      </c>
    </row>
    <row r="16" spans="1:55" ht="20" customHeight="1" x14ac:dyDescent="0.2">
      <c r="A16" s="28">
        <f t="shared" si="9"/>
        <v>12</v>
      </c>
      <c r="B16" s="30" t="s">
        <v>260</v>
      </c>
      <c r="C16" s="9"/>
      <c r="D16" s="10"/>
      <c r="E16" s="10"/>
      <c r="F16" s="11"/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>
        <v>3</v>
      </c>
      <c r="X16" s="10">
        <v>0</v>
      </c>
      <c r="Y16" s="10" t="s">
        <v>19</v>
      </c>
      <c r="Z16" s="11">
        <v>4</v>
      </c>
      <c r="AA16" s="9"/>
      <c r="AB16" s="10"/>
      <c r="AC16" s="10"/>
      <c r="AD16" s="11"/>
      <c r="AE16" s="9"/>
      <c r="AF16" s="10"/>
      <c r="AG16" s="10"/>
      <c r="AH16" s="11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0"/>
        <v>3</v>
      </c>
      <c r="AV16" s="21">
        <f t="shared" si="1"/>
        <v>0</v>
      </c>
      <c r="AW16" s="22">
        <f t="shared" si="2"/>
        <v>100</v>
      </c>
      <c r="AX16" s="23">
        <f t="shared" si="3"/>
        <v>4</v>
      </c>
      <c r="AY16" s="24">
        <f t="shared" si="4"/>
        <v>1</v>
      </c>
      <c r="AZ16" s="24">
        <f t="shared" si="5"/>
        <v>0</v>
      </c>
      <c r="BA16" s="24">
        <f t="shared" si="6"/>
        <v>0</v>
      </c>
      <c r="BB16" s="25">
        <f t="shared" si="7"/>
        <v>0</v>
      </c>
      <c r="BC16" s="26">
        <f t="shared" si="8"/>
        <v>0</v>
      </c>
    </row>
    <row r="17" spans="1:55" ht="20" customHeight="1" x14ac:dyDescent="0.2">
      <c r="A17" s="28">
        <f t="shared" si="9"/>
        <v>13</v>
      </c>
      <c r="B17" s="30" t="s">
        <v>266</v>
      </c>
      <c r="C17" s="9"/>
      <c r="D17" s="10"/>
      <c r="E17" s="10"/>
      <c r="F17" s="11"/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>
        <v>3</v>
      </c>
      <c r="X17" s="10">
        <v>0</v>
      </c>
      <c r="Y17" s="10" t="s">
        <v>19</v>
      </c>
      <c r="Z17" s="11">
        <v>4</v>
      </c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0"/>
        <v>3</v>
      </c>
      <c r="AV17" s="21">
        <f t="shared" si="1"/>
        <v>0</v>
      </c>
      <c r="AW17" s="22">
        <f t="shared" si="2"/>
        <v>100</v>
      </c>
      <c r="AX17" s="23">
        <f t="shared" si="3"/>
        <v>4</v>
      </c>
      <c r="AY17" s="24">
        <f t="shared" si="4"/>
        <v>1</v>
      </c>
      <c r="AZ17" s="24">
        <f t="shared" si="5"/>
        <v>0</v>
      </c>
      <c r="BA17" s="24">
        <f t="shared" si="6"/>
        <v>0</v>
      </c>
      <c r="BB17" s="25">
        <f t="shared" si="7"/>
        <v>0</v>
      </c>
      <c r="BC17" s="26">
        <f t="shared" si="8"/>
        <v>0</v>
      </c>
    </row>
    <row r="18" spans="1:55" ht="20" customHeight="1" x14ac:dyDescent="0.2">
      <c r="A18" s="28">
        <f t="shared" si="9"/>
        <v>14</v>
      </c>
      <c r="B18" s="30" t="s">
        <v>224</v>
      </c>
      <c r="C18" s="9"/>
      <c r="D18" s="12"/>
      <c r="E18" s="12"/>
      <c r="F18" s="69"/>
      <c r="G18" s="12"/>
      <c r="H18" s="12"/>
      <c r="I18" s="12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>
        <v>3</v>
      </c>
      <c r="X18" s="10">
        <v>1</v>
      </c>
      <c r="Y18" s="10" t="s">
        <v>20</v>
      </c>
      <c r="Z18" s="11">
        <v>4</v>
      </c>
      <c r="AA18" s="9"/>
      <c r="AB18" s="10"/>
      <c r="AC18" s="10"/>
      <c r="AD18" s="11"/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0"/>
        <v>3</v>
      </c>
      <c r="AV18" s="21">
        <f t="shared" si="1"/>
        <v>1</v>
      </c>
      <c r="AW18" s="22">
        <f t="shared" si="2"/>
        <v>75</v>
      </c>
      <c r="AX18" s="23">
        <f t="shared" si="3"/>
        <v>4</v>
      </c>
      <c r="AY18" s="24">
        <f t="shared" si="4"/>
        <v>0</v>
      </c>
      <c r="AZ18" s="24">
        <f t="shared" si="5"/>
        <v>1</v>
      </c>
      <c r="BA18" s="24">
        <f t="shared" si="6"/>
        <v>0</v>
      </c>
      <c r="BB18" s="25">
        <f t="shared" si="7"/>
        <v>0</v>
      </c>
      <c r="BC18" s="26">
        <f t="shared" si="8"/>
        <v>0</v>
      </c>
    </row>
    <row r="19" spans="1:55" ht="20" customHeight="1" x14ac:dyDescent="0.2">
      <c r="A19" s="28">
        <f t="shared" si="9"/>
        <v>15</v>
      </c>
      <c r="B19" s="30" t="s">
        <v>239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>
        <v>2</v>
      </c>
      <c r="X19" s="10">
        <v>1</v>
      </c>
      <c r="Y19" s="10" t="s">
        <v>20</v>
      </c>
      <c r="Z19" s="11">
        <v>3</v>
      </c>
      <c r="AA19" s="9"/>
      <c r="AB19" s="10"/>
      <c r="AC19" s="10"/>
      <c r="AD19" s="11"/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0"/>
        <v>2</v>
      </c>
      <c r="AV19" s="21">
        <f t="shared" si="1"/>
        <v>1</v>
      </c>
      <c r="AW19" s="22">
        <f t="shared" si="2"/>
        <v>66.666666666666657</v>
      </c>
      <c r="AX19" s="23">
        <f t="shared" si="3"/>
        <v>3</v>
      </c>
      <c r="AY19" s="24">
        <f t="shared" si="4"/>
        <v>0</v>
      </c>
      <c r="AZ19" s="24">
        <f t="shared" si="5"/>
        <v>1</v>
      </c>
      <c r="BA19" s="24">
        <f t="shared" si="6"/>
        <v>0</v>
      </c>
      <c r="BB19" s="25">
        <f t="shared" si="7"/>
        <v>0</v>
      </c>
      <c r="BC19" s="26">
        <f t="shared" si="8"/>
        <v>0</v>
      </c>
    </row>
    <row r="20" spans="1:55" ht="20" customHeight="1" x14ac:dyDescent="0.2">
      <c r="A20" s="28">
        <f t="shared" si="9"/>
        <v>16</v>
      </c>
      <c r="B20" s="30" t="s">
        <v>244</v>
      </c>
      <c r="C20" s="9"/>
      <c r="D20" s="10"/>
      <c r="E20" s="10"/>
      <c r="F20" s="11"/>
      <c r="G20" s="9"/>
      <c r="H20" s="10"/>
      <c r="I20" s="10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>
        <v>2</v>
      </c>
      <c r="X20" s="10">
        <v>1</v>
      </c>
      <c r="Y20" s="10" t="s">
        <v>20</v>
      </c>
      <c r="Z20" s="11">
        <v>3</v>
      </c>
      <c r="AA20" s="9"/>
      <c r="AB20" s="10"/>
      <c r="AC20" s="10"/>
      <c r="AD20" s="11"/>
      <c r="AE20" s="9"/>
      <c r="AF20" s="10"/>
      <c r="AG20" s="10"/>
      <c r="AH20" s="11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0"/>
        <v>2</v>
      </c>
      <c r="AV20" s="21">
        <f t="shared" si="1"/>
        <v>1</v>
      </c>
      <c r="AW20" s="22">
        <f t="shared" si="2"/>
        <v>66.666666666666657</v>
      </c>
      <c r="AX20" s="23">
        <f t="shared" si="3"/>
        <v>3</v>
      </c>
      <c r="AY20" s="24">
        <f t="shared" si="4"/>
        <v>0</v>
      </c>
      <c r="AZ20" s="24">
        <f t="shared" si="5"/>
        <v>1</v>
      </c>
      <c r="BA20" s="24">
        <f t="shared" si="6"/>
        <v>0</v>
      </c>
      <c r="BB20" s="25">
        <f t="shared" si="7"/>
        <v>0</v>
      </c>
      <c r="BC20" s="26">
        <f t="shared" si="8"/>
        <v>0</v>
      </c>
    </row>
    <row r="21" spans="1:55" ht="20" customHeight="1" x14ac:dyDescent="0.2">
      <c r="A21" s="28">
        <f t="shared" si="9"/>
        <v>17</v>
      </c>
      <c r="B21" s="30" t="s">
        <v>261</v>
      </c>
      <c r="C21" s="9"/>
      <c r="D21" s="10"/>
      <c r="E21" s="10"/>
      <c r="F21" s="11"/>
      <c r="G21" s="9"/>
      <c r="H21" s="10"/>
      <c r="I21" s="10"/>
      <c r="J21" s="11"/>
      <c r="K21" s="9"/>
      <c r="L21" s="14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>
        <v>2</v>
      </c>
      <c r="X21" s="10">
        <v>1</v>
      </c>
      <c r="Y21" s="10" t="s">
        <v>20</v>
      </c>
      <c r="Z21" s="11">
        <v>3</v>
      </c>
      <c r="AA21" s="9"/>
      <c r="AB21" s="10"/>
      <c r="AC21" s="10"/>
      <c r="AD21" s="11"/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0"/>
        <v>2</v>
      </c>
      <c r="AV21" s="21">
        <f t="shared" si="1"/>
        <v>1</v>
      </c>
      <c r="AW21" s="22">
        <f t="shared" si="2"/>
        <v>66.666666666666657</v>
      </c>
      <c r="AX21" s="23">
        <f t="shared" si="3"/>
        <v>3</v>
      </c>
      <c r="AY21" s="24">
        <f t="shared" si="4"/>
        <v>0</v>
      </c>
      <c r="AZ21" s="24">
        <f t="shared" si="5"/>
        <v>1</v>
      </c>
      <c r="BA21" s="24">
        <f t="shared" si="6"/>
        <v>0</v>
      </c>
      <c r="BB21" s="25">
        <f t="shared" si="7"/>
        <v>0</v>
      </c>
      <c r="BC21" s="26">
        <f t="shared" si="8"/>
        <v>0</v>
      </c>
    </row>
    <row r="22" spans="1:55" ht="20" customHeight="1" x14ac:dyDescent="0.2">
      <c r="A22" s="28">
        <f t="shared" si="9"/>
        <v>18</v>
      </c>
      <c r="B22" s="30" t="s">
        <v>262</v>
      </c>
      <c r="C22" s="9"/>
      <c r="D22" s="10"/>
      <c r="E22" s="10"/>
      <c r="F22" s="11"/>
      <c r="G22" s="9"/>
      <c r="H22" s="10"/>
      <c r="I22" s="10"/>
      <c r="J22" s="11"/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>
        <v>2</v>
      </c>
      <c r="X22" s="10">
        <v>1</v>
      </c>
      <c r="Y22" s="10" t="s">
        <v>20</v>
      </c>
      <c r="Z22" s="11">
        <v>3</v>
      </c>
      <c r="AA22" s="9"/>
      <c r="AB22" s="10"/>
      <c r="AC22" s="10"/>
      <c r="AD22" s="11"/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0"/>
        <v>2</v>
      </c>
      <c r="AV22" s="21">
        <f t="shared" si="1"/>
        <v>1</v>
      </c>
      <c r="AW22" s="22">
        <f t="shared" si="2"/>
        <v>66.666666666666657</v>
      </c>
      <c r="AX22" s="23">
        <f t="shared" si="3"/>
        <v>3</v>
      </c>
      <c r="AY22" s="24">
        <f t="shared" si="4"/>
        <v>0</v>
      </c>
      <c r="AZ22" s="24">
        <f t="shared" si="5"/>
        <v>1</v>
      </c>
      <c r="BA22" s="24">
        <f t="shared" si="6"/>
        <v>0</v>
      </c>
      <c r="BB22" s="25">
        <f t="shared" si="7"/>
        <v>0</v>
      </c>
      <c r="BC22" s="26">
        <f t="shared" si="8"/>
        <v>0</v>
      </c>
    </row>
    <row r="23" spans="1:55" ht="20" customHeight="1" x14ac:dyDescent="0.2">
      <c r="A23" s="28">
        <f t="shared" si="9"/>
        <v>19</v>
      </c>
      <c r="B23" s="30" t="s">
        <v>225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>
        <v>2</v>
      </c>
      <c r="X23" s="10">
        <v>2</v>
      </c>
      <c r="Y23" s="10" t="s">
        <v>23</v>
      </c>
      <c r="Z23" s="11">
        <v>3</v>
      </c>
      <c r="AA23" s="9"/>
      <c r="AB23" s="10"/>
      <c r="AC23" s="10"/>
      <c r="AD23" s="11"/>
      <c r="AE23" s="9"/>
      <c r="AF23" s="10"/>
      <c r="AG23" s="10"/>
      <c r="AH23" s="11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0"/>
        <v>2</v>
      </c>
      <c r="AV23" s="21">
        <f t="shared" si="1"/>
        <v>2</v>
      </c>
      <c r="AW23" s="22">
        <f t="shared" si="2"/>
        <v>50</v>
      </c>
      <c r="AX23" s="23">
        <f t="shared" si="3"/>
        <v>3</v>
      </c>
      <c r="AY23" s="24">
        <f t="shared" si="4"/>
        <v>0</v>
      </c>
      <c r="AZ23" s="24">
        <f t="shared" si="5"/>
        <v>0</v>
      </c>
      <c r="BA23" s="24">
        <f t="shared" si="6"/>
        <v>1</v>
      </c>
      <c r="BB23" s="25">
        <f t="shared" si="7"/>
        <v>0</v>
      </c>
      <c r="BC23" s="26">
        <f t="shared" si="8"/>
        <v>0</v>
      </c>
    </row>
    <row r="24" spans="1:55" ht="20" customHeight="1" x14ac:dyDescent="0.2">
      <c r="A24" s="28">
        <f t="shared" si="9"/>
        <v>20</v>
      </c>
      <c r="B24" s="30" t="s">
        <v>179</v>
      </c>
      <c r="C24" s="9"/>
      <c r="D24" s="10"/>
      <c r="E24" s="10"/>
      <c r="F24" s="11"/>
      <c r="G24" s="9"/>
      <c r="H24" s="10"/>
      <c r="I24" s="10"/>
      <c r="J24" s="11"/>
      <c r="K24" s="9">
        <v>2</v>
      </c>
      <c r="L24" s="10">
        <v>0</v>
      </c>
      <c r="M24" s="10" t="s">
        <v>19</v>
      </c>
      <c r="N24" s="11">
        <v>2</v>
      </c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1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0"/>
        <v>2</v>
      </c>
      <c r="AV24" s="21">
        <f t="shared" si="1"/>
        <v>0</v>
      </c>
      <c r="AW24" s="22">
        <f t="shared" si="2"/>
        <v>100</v>
      </c>
      <c r="AX24" s="23">
        <f t="shared" si="3"/>
        <v>2</v>
      </c>
      <c r="AY24" s="24">
        <f t="shared" si="4"/>
        <v>1</v>
      </c>
      <c r="AZ24" s="24">
        <f t="shared" si="5"/>
        <v>0</v>
      </c>
      <c r="BA24" s="24">
        <f t="shared" si="6"/>
        <v>0</v>
      </c>
      <c r="BB24" s="25">
        <f t="shared" si="7"/>
        <v>0</v>
      </c>
      <c r="BC24" s="26">
        <f t="shared" si="8"/>
        <v>0</v>
      </c>
    </row>
    <row r="25" spans="1:55" ht="20" customHeight="1" x14ac:dyDescent="0.2">
      <c r="A25" s="28">
        <f t="shared" si="9"/>
        <v>21</v>
      </c>
      <c r="B25" s="30" t="s">
        <v>85</v>
      </c>
      <c r="C25" s="9">
        <v>2</v>
      </c>
      <c r="D25" s="10">
        <v>1</v>
      </c>
      <c r="E25" s="10" t="s">
        <v>19</v>
      </c>
      <c r="F25" s="11">
        <v>2</v>
      </c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1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0"/>
        <v>2</v>
      </c>
      <c r="AV25" s="21">
        <f t="shared" si="1"/>
        <v>1</v>
      </c>
      <c r="AW25" s="22">
        <f t="shared" si="2"/>
        <v>66.666666666666657</v>
      </c>
      <c r="AX25" s="23">
        <f t="shared" si="3"/>
        <v>2</v>
      </c>
      <c r="AY25" s="24">
        <f t="shared" si="4"/>
        <v>1</v>
      </c>
      <c r="AZ25" s="24">
        <f t="shared" si="5"/>
        <v>0</v>
      </c>
      <c r="BA25" s="24">
        <f t="shared" si="6"/>
        <v>0</v>
      </c>
      <c r="BB25" s="25">
        <f t="shared" si="7"/>
        <v>0</v>
      </c>
      <c r="BC25" s="26">
        <f t="shared" si="8"/>
        <v>0</v>
      </c>
    </row>
    <row r="26" spans="1:55" ht="20" customHeight="1" x14ac:dyDescent="0.2">
      <c r="A26" s="28">
        <f t="shared" si="9"/>
        <v>22</v>
      </c>
      <c r="B26" s="30" t="s">
        <v>152</v>
      </c>
      <c r="C26" s="9"/>
      <c r="D26" s="10"/>
      <c r="E26" s="10"/>
      <c r="F26" s="11"/>
      <c r="G26" s="9">
        <v>2</v>
      </c>
      <c r="H26" s="10">
        <v>2</v>
      </c>
      <c r="I26" s="10" t="s">
        <v>23</v>
      </c>
      <c r="J26" s="11">
        <v>2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0"/>
        <v>2</v>
      </c>
      <c r="AV26" s="21">
        <f t="shared" si="1"/>
        <v>2</v>
      </c>
      <c r="AW26" s="22">
        <f t="shared" si="2"/>
        <v>50</v>
      </c>
      <c r="AX26" s="23">
        <f t="shared" si="3"/>
        <v>2</v>
      </c>
      <c r="AY26" s="24">
        <f t="shared" si="4"/>
        <v>0</v>
      </c>
      <c r="AZ26" s="24">
        <f t="shared" si="5"/>
        <v>0</v>
      </c>
      <c r="BA26" s="24">
        <f t="shared" si="6"/>
        <v>1</v>
      </c>
      <c r="BB26" s="25">
        <f t="shared" si="7"/>
        <v>0</v>
      </c>
      <c r="BC26" s="26">
        <f t="shared" si="8"/>
        <v>0</v>
      </c>
    </row>
    <row r="27" spans="1:55" ht="20" customHeight="1" x14ac:dyDescent="0.2">
      <c r="A27" s="28">
        <f t="shared" si="9"/>
        <v>23</v>
      </c>
      <c r="B27" s="30" t="s">
        <v>180</v>
      </c>
      <c r="C27" s="9"/>
      <c r="D27" s="10"/>
      <c r="E27" s="10"/>
      <c r="F27" s="11"/>
      <c r="G27" s="9"/>
      <c r="H27" s="10"/>
      <c r="I27" s="10"/>
      <c r="J27" s="11"/>
      <c r="K27" s="9">
        <v>1</v>
      </c>
      <c r="L27" s="10">
        <v>1</v>
      </c>
      <c r="M27" s="10" t="s">
        <v>20</v>
      </c>
      <c r="N27" s="11">
        <v>1</v>
      </c>
      <c r="O27" s="9">
        <v>1</v>
      </c>
      <c r="P27" s="10">
        <v>2</v>
      </c>
      <c r="Q27" s="10" t="s">
        <v>23</v>
      </c>
      <c r="R27" s="11">
        <v>1</v>
      </c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1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0"/>
        <v>2</v>
      </c>
      <c r="AV27" s="21">
        <f t="shared" si="1"/>
        <v>3</v>
      </c>
      <c r="AW27" s="22">
        <f t="shared" si="2"/>
        <v>40</v>
      </c>
      <c r="AX27" s="23">
        <f t="shared" si="3"/>
        <v>2</v>
      </c>
      <c r="AY27" s="24">
        <f t="shared" si="4"/>
        <v>0</v>
      </c>
      <c r="AZ27" s="24">
        <f t="shared" si="5"/>
        <v>1</v>
      </c>
      <c r="BA27" s="24">
        <f t="shared" si="6"/>
        <v>1</v>
      </c>
      <c r="BB27" s="25">
        <f t="shared" si="7"/>
        <v>0</v>
      </c>
      <c r="BC27" s="26">
        <f t="shared" si="8"/>
        <v>0</v>
      </c>
    </row>
    <row r="28" spans="1:55" ht="20" customHeight="1" x14ac:dyDescent="0.2">
      <c r="A28" s="28">
        <f t="shared" si="9"/>
        <v>24</v>
      </c>
      <c r="B28" s="30" t="s">
        <v>18</v>
      </c>
      <c r="C28" s="9">
        <v>2</v>
      </c>
      <c r="D28" s="10">
        <v>0</v>
      </c>
      <c r="E28" s="10" t="s">
        <v>19</v>
      </c>
      <c r="F28" s="11">
        <v>2</v>
      </c>
      <c r="G28" s="9">
        <v>0</v>
      </c>
      <c r="H28" s="10">
        <v>2</v>
      </c>
      <c r="I28" s="10" t="s">
        <v>23</v>
      </c>
      <c r="J28" s="11">
        <v>0</v>
      </c>
      <c r="K28" s="9"/>
      <c r="L28" s="10"/>
      <c r="M28" s="10"/>
      <c r="N28" s="11"/>
      <c r="O28" s="9">
        <v>0</v>
      </c>
      <c r="P28" s="10">
        <v>2</v>
      </c>
      <c r="Q28" s="10" t="s">
        <v>23</v>
      </c>
      <c r="R28" s="11">
        <v>0</v>
      </c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1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0"/>
        <v>2</v>
      </c>
      <c r="AV28" s="21">
        <f t="shared" si="1"/>
        <v>4</v>
      </c>
      <c r="AW28" s="22">
        <f t="shared" si="2"/>
        <v>33.333333333333329</v>
      </c>
      <c r="AX28" s="23">
        <f t="shared" si="3"/>
        <v>2</v>
      </c>
      <c r="AY28" s="24">
        <f t="shared" si="4"/>
        <v>1</v>
      </c>
      <c r="AZ28" s="24">
        <f t="shared" si="5"/>
        <v>0</v>
      </c>
      <c r="BA28" s="24">
        <f t="shared" si="6"/>
        <v>2</v>
      </c>
      <c r="BB28" s="25">
        <f t="shared" si="7"/>
        <v>0</v>
      </c>
      <c r="BC28" s="26">
        <f t="shared" si="8"/>
        <v>0</v>
      </c>
    </row>
    <row r="29" spans="1:55" ht="18" customHeight="1" x14ac:dyDescent="0.2">
      <c r="A29" s="28">
        <f t="shared" si="9"/>
        <v>25</v>
      </c>
      <c r="B29" s="30" t="s">
        <v>215</v>
      </c>
      <c r="C29" s="9"/>
      <c r="D29" s="10"/>
      <c r="E29" s="10"/>
      <c r="F29" s="11"/>
      <c r="G29" s="9"/>
      <c r="H29" s="10"/>
      <c r="I29" s="10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>
        <v>1</v>
      </c>
      <c r="X29" s="10">
        <v>2</v>
      </c>
      <c r="Y29" s="10" t="s">
        <v>23</v>
      </c>
      <c r="Z29" s="11">
        <v>2</v>
      </c>
      <c r="AA29" s="9"/>
      <c r="AB29" s="10"/>
      <c r="AC29" s="10"/>
      <c r="AD29" s="11"/>
      <c r="AE29" s="9"/>
      <c r="AF29" s="10"/>
      <c r="AG29" s="10"/>
      <c r="AH29" s="11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0"/>
        <v>1</v>
      </c>
      <c r="AV29" s="21">
        <f t="shared" si="1"/>
        <v>2</v>
      </c>
      <c r="AW29" s="22">
        <f t="shared" si="2"/>
        <v>33.333333333333329</v>
      </c>
      <c r="AX29" s="23">
        <f t="shared" si="3"/>
        <v>2</v>
      </c>
      <c r="AY29" s="24">
        <f t="shared" si="4"/>
        <v>0</v>
      </c>
      <c r="AZ29" s="24">
        <f t="shared" si="5"/>
        <v>0</v>
      </c>
      <c r="BA29" s="24">
        <f t="shared" si="6"/>
        <v>1</v>
      </c>
      <c r="BB29" s="25">
        <f t="shared" si="7"/>
        <v>0</v>
      </c>
      <c r="BC29" s="26">
        <f t="shared" si="8"/>
        <v>0</v>
      </c>
    </row>
    <row r="30" spans="1:55" ht="20" customHeight="1" x14ac:dyDescent="0.2">
      <c r="A30" s="28">
        <f t="shared" si="9"/>
        <v>26</v>
      </c>
      <c r="B30" s="30" t="s">
        <v>240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>
        <v>1</v>
      </c>
      <c r="X30" s="10">
        <v>2</v>
      </c>
      <c r="Y30" s="10" t="s">
        <v>23</v>
      </c>
      <c r="Z30" s="11">
        <v>2</v>
      </c>
      <c r="AA30" s="9"/>
      <c r="AB30" s="10"/>
      <c r="AC30" s="10"/>
      <c r="AD30" s="11"/>
      <c r="AE30" s="9"/>
      <c r="AF30" s="10"/>
      <c r="AG30" s="10"/>
      <c r="AH30" s="11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0"/>
        <v>1</v>
      </c>
      <c r="AV30" s="21">
        <f t="shared" si="1"/>
        <v>2</v>
      </c>
      <c r="AW30" s="22">
        <f t="shared" si="2"/>
        <v>33.333333333333329</v>
      </c>
      <c r="AX30" s="23">
        <f t="shared" si="3"/>
        <v>2</v>
      </c>
      <c r="AY30" s="24">
        <f t="shared" si="4"/>
        <v>0</v>
      </c>
      <c r="AZ30" s="24">
        <f t="shared" si="5"/>
        <v>0</v>
      </c>
      <c r="BA30" s="24">
        <f t="shared" si="6"/>
        <v>1</v>
      </c>
      <c r="BB30" s="25">
        <f t="shared" si="7"/>
        <v>0</v>
      </c>
      <c r="BC30" s="26">
        <f t="shared" si="8"/>
        <v>0</v>
      </c>
    </row>
    <row r="31" spans="1:55" ht="20" customHeight="1" x14ac:dyDescent="0.2">
      <c r="A31" s="28">
        <f t="shared" si="9"/>
        <v>27</v>
      </c>
      <c r="B31" s="30" t="s">
        <v>258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>
        <v>1</v>
      </c>
      <c r="X31" s="10">
        <v>2</v>
      </c>
      <c r="Y31" s="10" t="s">
        <v>23</v>
      </c>
      <c r="Z31" s="11">
        <v>2</v>
      </c>
      <c r="AA31" s="9"/>
      <c r="AB31" s="10"/>
      <c r="AC31" s="10"/>
      <c r="AD31" s="11"/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0"/>
        <v>1</v>
      </c>
      <c r="AV31" s="21">
        <f t="shared" si="1"/>
        <v>2</v>
      </c>
      <c r="AW31" s="22">
        <f t="shared" si="2"/>
        <v>33.333333333333329</v>
      </c>
      <c r="AX31" s="23">
        <f t="shared" si="3"/>
        <v>2</v>
      </c>
      <c r="AY31" s="24">
        <f t="shared" si="4"/>
        <v>0</v>
      </c>
      <c r="AZ31" s="24">
        <f t="shared" si="5"/>
        <v>0</v>
      </c>
      <c r="BA31" s="24">
        <f t="shared" si="6"/>
        <v>1</v>
      </c>
      <c r="BB31" s="25">
        <f t="shared" si="7"/>
        <v>0</v>
      </c>
      <c r="BC31" s="26">
        <f t="shared" si="8"/>
        <v>0</v>
      </c>
    </row>
    <row r="32" spans="1:55" ht="20" customHeight="1" x14ac:dyDescent="0.2">
      <c r="A32" s="28">
        <f t="shared" si="9"/>
        <v>28</v>
      </c>
      <c r="B32" s="30" t="s">
        <v>267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>
        <v>1</v>
      </c>
      <c r="X32" s="10">
        <v>2</v>
      </c>
      <c r="Y32" s="10" t="s">
        <v>23</v>
      </c>
      <c r="Z32" s="11">
        <v>2</v>
      </c>
      <c r="AA32" s="9"/>
      <c r="AB32" s="10"/>
      <c r="AC32" s="10"/>
      <c r="AD32" s="11"/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0"/>
        <v>1</v>
      </c>
      <c r="AV32" s="21">
        <f t="shared" si="1"/>
        <v>2</v>
      </c>
      <c r="AW32" s="22">
        <f t="shared" si="2"/>
        <v>33.333333333333329</v>
      </c>
      <c r="AX32" s="23">
        <f t="shared" si="3"/>
        <v>2</v>
      </c>
      <c r="AY32" s="24">
        <f t="shared" si="4"/>
        <v>0</v>
      </c>
      <c r="AZ32" s="24">
        <f t="shared" si="5"/>
        <v>0</v>
      </c>
      <c r="BA32" s="24">
        <f t="shared" si="6"/>
        <v>1</v>
      </c>
      <c r="BB32" s="25">
        <f t="shared" si="7"/>
        <v>0</v>
      </c>
      <c r="BC32" s="26">
        <f t="shared" si="8"/>
        <v>0</v>
      </c>
    </row>
    <row r="33" spans="1:55" ht="20" customHeight="1" x14ac:dyDescent="0.2">
      <c r="A33" s="28">
        <f t="shared" si="9"/>
        <v>29</v>
      </c>
      <c r="B33" s="30" t="s">
        <v>178</v>
      </c>
      <c r="C33" s="9"/>
      <c r="D33" s="10"/>
      <c r="E33" s="10"/>
      <c r="F33" s="11"/>
      <c r="G33" s="9"/>
      <c r="H33" s="10"/>
      <c r="I33" s="10"/>
      <c r="J33" s="11"/>
      <c r="K33" s="9">
        <v>0</v>
      </c>
      <c r="L33" s="10">
        <v>2</v>
      </c>
      <c r="M33" s="10" t="s">
        <v>20</v>
      </c>
      <c r="N33" s="11">
        <v>0</v>
      </c>
      <c r="O33" s="9"/>
      <c r="P33" s="10"/>
      <c r="Q33" s="10"/>
      <c r="R33" s="11"/>
      <c r="S33" s="9"/>
      <c r="T33" s="10"/>
      <c r="U33" s="10"/>
      <c r="V33" s="11"/>
      <c r="W33" s="9">
        <v>1</v>
      </c>
      <c r="X33" s="10">
        <v>2</v>
      </c>
      <c r="Y33" s="10" t="s">
        <v>23</v>
      </c>
      <c r="Z33" s="11">
        <v>2</v>
      </c>
      <c r="AA33" s="9"/>
      <c r="AB33" s="10"/>
      <c r="AC33" s="10"/>
      <c r="AD33" s="11"/>
      <c r="AE33" s="9"/>
      <c r="AF33" s="10"/>
      <c r="AG33" s="10"/>
      <c r="AH33" s="11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0"/>
        <v>1</v>
      </c>
      <c r="AV33" s="21">
        <f t="shared" si="1"/>
        <v>4</v>
      </c>
      <c r="AW33" s="22">
        <f t="shared" si="2"/>
        <v>20</v>
      </c>
      <c r="AX33" s="23">
        <f t="shared" si="3"/>
        <v>2</v>
      </c>
      <c r="AY33" s="24">
        <f t="shared" si="4"/>
        <v>0</v>
      </c>
      <c r="AZ33" s="24">
        <f t="shared" si="5"/>
        <v>1</v>
      </c>
      <c r="BA33" s="24">
        <f t="shared" si="6"/>
        <v>1</v>
      </c>
      <c r="BB33" s="25">
        <f t="shared" si="7"/>
        <v>0</v>
      </c>
      <c r="BC33" s="26">
        <f t="shared" si="8"/>
        <v>0</v>
      </c>
    </row>
    <row r="34" spans="1:55" ht="20" customHeight="1" x14ac:dyDescent="0.2">
      <c r="A34" s="28">
        <f>1+A31</f>
        <v>28</v>
      </c>
      <c r="B34" s="30" t="s">
        <v>17</v>
      </c>
      <c r="C34" s="9">
        <v>0</v>
      </c>
      <c r="D34" s="10">
        <v>2</v>
      </c>
      <c r="E34" s="10" t="s">
        <v>20</v>
      </c>
      <c r="F34" s="11">
        <v>0</v>
      </c>
      <c r="G34" s="9"/>
      <c r="H34" s="10"/>
      <c r="I34" s="10"/>
      <c r="J34" s="11"/>
      <c r="K34" s="9">
        <v>1</v>
      </c>
      <c r="L34" s="10">
        <v>1</v>
      </c>
      <c r="M34" s="10" t="s">
        <v>20</v>
      </c>
      <c r="N34" s="11">
        <v>1</v>
      </c>
      <c r="O34" s="9">
        <v>0</v>
      </c>
      <c r="P34" s="10">
        <v>2</v>
      </c>
      <c r="Q34" s="10" t="s">
        <v>23</v>
      </c>
      <c r="R34" s="11">
        <v>0</v>
      </c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1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0"/>
        <v>1</v>
      </c>
      <c r="AV34" s="21">
        <f t="shared" si="1"/>
        <v>5</v>
      </c>
      <c r="AW34" s="22">
        <f t="shared" si="2"/>
        <v>16.666666666666664</v>
      </c>
      <c r="AX34" s="23">
        <f t="shared" si="3"/>
        <v>1</v>
      </c>
      <c r="AY34" s="24">
        <f t="shared" si="4"/>
        <v>0</v>
      </c>
      <c r="AZ34" s="24">
        <f t="shared" si="5"/>
        <v>2</v>
      </c>
      <c r="BA34" s="24">
        <f t="shared" si="6"/>
        <v>1</v>
      </c>
      <c r="BB34" s="25">
        <f t="shared" si="7"/>
        <v>0</v>
      </c>
      <c r="BC34" s="26">
        <f t="shared" si="8"/>
        <v>0</v>
      </c>
    </row>
    <row r="35" spans="1:55" ht="20" customHeight="1" x14ac:dyDescent="0.2">
      <c r="A35" s="28">
        <f>1+A34</f>
        <v>29</v>
      </c>
      <c r="B35" s="30" t="s">
        <v>241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>
        <v>0</v>
      </c>
      <c r="X35" s="10">
        <v>3</v>
      </c>
      <c r="Y35" s="10" t="s">
        <v>51</v>
      </c>
      <c r="Z35" s="11">
        <v>1</v>
      </c>
      <c r="AA35" s="9"/>
      <c r="AB35" s="10"/>
      <c r="AC35" s="10"/>
      <c r="AD35" s="11"/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0"/>
        <v>0</v>
      </c>
      <c r="AV35" s="21">
        <f t="shared" si="1"/>
        <v>3</v>
      </c>
      <c r="AW35" s="22">
        <f t="shared" si="2"/>
        <v>0</v>
      </c>
      <c r="AX35" s="23">
        <f t="shared" si="3"/>
        <v>1</v>
      </c>
      <c r="AY35" s="24">
        <f t="shared" si="4"/>
        <v>0</v>
      </c>
      <c r="AZ35" s="24">
        <f t="shared" si="5"/>
        <v>0</v>
      </c>
      <c r="BA35" s="24">
        <f t="shared" si="6"/>
        <v>0</v>
      </c>
      <c r="BB35" s="25">
        <f t="shared" si="7"/>
        <v>1</v>
      </c>
      <c r="BC35" s="26">
        <f t="shared" si="8"/>
        <v>0</v>
      </c>
    </row>
    <row r="36" spans="1:55" ht="20" customHeight="1" x14ac:dyDescent="0.2">
      <c r="A36" s="28">
        <f>1+A35</f>
        <v>30</v>
      </c>
      <c r="B36" s="30" t="s">
        <v>259</v>
      </c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>
        <v>0</v>
      </c>
      <c r="X36" s="10">
        <v>3</v>
      </c>
      <c r="Y36" s="10" t="s">
        <v>51</v>
      </c>
      <c r="Z36" s="11">
        <v>1</v>
      </c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0"/>
        <v>0</v>
      </c>
      <c r="AV36" s="21">
        <f t="shared" si="1"/>
        <v>3</v>
      </c>
      <c r="AW36" s="22">
        <f t="shared" si="2"/>
        <v>0</v>
      </c>
      <c r="AX36" s="23">
        <f t="shared" si="3"/>
        <v>1</v>
      </c>
      <c r="AY36" s="24">
        <f t="shared" si="4"/>
        <v>0</v>
      </c>
      <c r="AZ36" s="24">
        <f t="shared" si="5"/>
        <v>0</v>
      </c>
      <c r="BA36" s="24">
        <f t="shared" si="6"/>
        <v>0</v>
      </c>
      <c r="BB36" s="25">
        <f t="shared" si="7"/>
        <v>1</v>
      </c>
      <c r="BC36" s="26">
        <f t="shared" si="8"/>
        <v>0</v>
      </c>
    </row>
    <row r="37" spans="1:55" ht="20" customHeight="1" x14ac:dyDescent="0.2">
      <c r="A37" s="28">
        <f>1+A36</f>
        <v>31</v>
      </c>
      <c r="B37" s="30" t="s">
        <v>265</v>
      </c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>
        <v>0</v>
      </c>
      <c r="X37" s="10">
        <v>3</v>
      </c>
      <c r="Y37" s="10" t="s">
        <v>51</v>
      </c>
      <c r="Z37" s="11">
        <v>1</v>
      </c>
      <c r="AA37" s="9"/>
      <c r="AB37" s="10"/>
      <c r="AC37" s="10"/>
      <c r="AD37" s="11"/>
      <c r="AE37" s="9"/>
      <c r="AF37" s="10"/>
      <c r="AG37" s="10"/>
      <c r="AH37" s="11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0"/>
        <v>0</v>
      </c>
      <c r="AV37" s="21">
        <f t="shared" si="1"/>
        <v>3</v>
      </c>
      <c r="AW37" s="22">
        <f t="shared" si="2"/>
        <v>0</v>
      </c>
      <c r="AX37" s="23">
        <f t="shared" si="3"/>
        <v>1</v>
      </c>
      <c r="AY37" s="24">
        <f t="shared" si="4"/>
        <v>0</v>
      </c>
      <c r="AZ37" s="24">
        <f t="shared" si="5"/>
        <v>0</v>
      </c>
      <c r="BA37" s="24">
        <f t="shared" si="6"/>
        <v>0</v>
      </c>
      <c r="BB37" s="25">
        <f t="shared" si="7"/>
        <v>1</v>
      </c>
      <c r="BC37" s="26">
        <f t="shared" si="8"/>
        <v>0</v>
      </c>
    </row>
    <row r="38" spans="1:55" ht="20" customHeight="1" x14ac:dyDescent="0.2">
      <c r="A38" s="28">
        <f>1+A35</f>
        <v>30</v>
      </c>
      <c r="B38" s="64" t="s">
        <v>106</v>
      </c>
      <c r="C38" s="63">
        <v>0</v>
      </c>
      <c r="D38" s="65">
        <v>3</v>
      </c>
      <c r="E38" s="65" t="s">
        <v>51</v>
      </c>
      <c r="F38" s="67">
        <v>0</v>
      </c>
      <c r="G38" s="63"/>
      <c r="H38" s="65"/>
      <c r="I38" s="65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1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0"/>
        <v>0</v>
      </c>
      <c r="AV38" s="21">
        <f t="shared" si="1"/>
        <v>3</v>
      </c>
      <c r="AW38" s="22">
        <f t="shared" si="2"/>
        <v>0</v>
      </c>
      <c r="AX38" s="23">
        <f t="shared" si="3"/>
        <v>0</v>
      </c>
      <c r="AY38" s="24">
        <f t="shared" si="4"/>
        <v>0</v>
      </c>
      <c r="AZ38" s="24">
        <f t="shared" si="5"/>
        <v>0</v>
      </c>
      <c r="BA38" s="24">
        <f t="shared" si="6"/>
        <v>0</v>
      </c>
      <c r="BB38" s="25">
        <f t="shared" si="7"/>
        <v>1</v>
      </c>
      <c r="BC38" s="26">
        <f t="shared" si="8"/>
        <v>0</v>
      </c>
    </row>
    <row r="39" spans="1:55" ht="20" customHeight="1" x14ac:dyDescent="0.2">
      <c r="A39" s="28">
        <f t="shared" ref="A39:A48" si="10">1+A38</f>
        <v>31</v>
      </c>
      <c r="B39" s="30" t="s">
        <v>114</v>
      </c>
      <c r="C39" s="9"/>
      <c r="D39" s="10"/>
      <c r="E39" s="10"/>
      <c r="F39" s="11"/>
      <c r="G39" s="9">
        <v>0</v>
      </c>
      <c r="H39" s="10">
        <v>2</v>
      </c>
      <c r="I39" s="10" t="s">
        <v>23</v>
      </c>
      <c r="J39" s="11">
        <v>0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0"/>
        <v>0</v>
      </c>
      <c r="AV39" s="21">
        <f t="shared" si="1"/>
        <v>2</v>
      </c>
      <c r="AW39" s="22">
        <f t="shared" si="2"/>
        <v>0</v>
      </c>
      <c r="AX39" s="23">
        <f t="shared" si="3"/>
        <v>0</v>
      </c>
      <c r="AY39" s="24">
        <f t="shared" si="4"/>
        <v>0</v>
      </c>
      <c r="AZ39" s="24">
        <f t="shared" si="5"/>
        <v>0</v>
      </c>
      <c r="BA39" s="24">
        <f t="shared" si="6"/>
        <v>1</v>
      </c>
      <c r="BB39" s="25">
        <f t="shared" si="7"/>
        <v>0</v>
      </c>
      <c r="BC39" s="26">
        <f t="shared" si="8"/>
        <v>0</v>
      </c>
    </row>
    <row r="40" spans="1:55" ht="20" customHeight="1" x14ac:dyDescent="0.2">
      <c r="A40" s="28">
        <f t="shared" si="10"/>
        <v>32</v>
      </c>
      <c r="B40" s="30" t="s">
        <v>161</v>
      </c>
      <c r="C40" s="9"/>
      <c r="D40" s="10"/>
      <c r="E40" s="10"/>
      <c r="F40" s="11"/>
      <c r="G40" s="9"/>
      <c r="H40" s="10"/>
      <c r="I40" s="10"/>
      <c r="J40" s="11"/>
      <c r="K40" s="9">
        <v>0</v>
      </c>
      <c r="L40" s="10">
        <v>2</v>
      </c>
      <c r="M40" s="10" t="s">
        <v>23</v>
      </c>
      <c r="N40" s="11">
        <v>0</v>
      </c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1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0"/>
        <v>0</v>
      </c>
      <c r="AV40" s="21">
        <f t="shared" si="1"/>
        <v>2</v>
      </c>
      <c r="AW40" s="22">
        <f t="shared" si="2"/>
        <v>0</v>
      </c>
      <c r="AX40" s="23">
        <f t="shared" si="3"/>
        <v>0</v>
      </c>
      <c r="AY40" s="24">
        <f t="shared" si="4"/>
        <v>0</v>
      </c>
      <c r="AZ40" s="24">
        <f t="shared" si="5"/>
        <v>0</v>
      </c>
      <c r="BA40" s="24">
        <f t="shared" si="6"/>
        <v>1</v>
      </c>
      <c r="BB40" s="25">
        <f t="shared" si="7"/>
        <v>0</v>
      </c>
      <c r="BC40" s="26">
        <f t="shared" si="8"/>
        <v>0</v>
      </c>
    </row>
    <row r="41" spans="1:55" ht="20" customHeight="1" x14ac:dyDescent="0.2">
      <c r="A41" s="28">
        <f t="shared" si="10"/>
        <v>33</v>
      </c>
      <c r="B41" s="30" t="s">
        <v>197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>
        <v>0</v>
      </c>
      <c r="P41" s="10">
        <v>3</v>
      </c>
      <c r="Q41" s="10" t="s">
        <v>51</v>
      </c>
      <c r="R41" s="11">
        <v>0</v>
      </c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1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0"/>
        <v>0</v>
      </c>
      <c r="AV41" s="21">
        <f t="shared" si="1"/>
        <v>3</v>
      </c>
      <c r="AW41" s="22">
        <f t="shared" si="2"/>
        <v>0</v>
      </c>
      <c r="AX41" s="23">
        <f t="shared" si="3"/>
        <v>0</v>
      </c>
      <c r="AY41" s="24">
        <f t="shared" si="4"/>
        <v>0</v>
      </c>
      <c r="AZ41" s="24">
        <f t="shared" si="5"/>
        <v>0</v>
      </c>
      <c r="BA41" s="24">
        <f t="shared" si="6"/>
        <v>0</v>
      </c>
      <c r="BB41" s="25">
        <f t="shared" si="7"/>
        <v>1</v>
      </c>
      <c r="BC41" s="26">
        <f t="shared" si="8"/>
        <v>0</v>
      </c>
    </row>
    <row r="42" spans="1:55" ht="20" customHeight="1" x14ac:dyDescent="0.2">
      <c r="A42" s="28">
        <f t="shared" si="10"/>
        <v>34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1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ref="AU42:AU68" si="11">SUM(C42+G42+K42+O42+S42+W42+AA42+AE42+AI42+AM42+AQ42)</f>
        <v>0</v>
      </c>
      <c r="AV42" s="21">
        <f t="shared" ref="AV42:AV68" si="12">(D42+H42+L42+P42+T42+X42+AB42+AF42+AJ42+AN42+AR42)</f>
        <v>0</v>
      </c>
      <c r="AW42" s="22" t="e">
        <f t="shared" ref="AW42:AW68" si="13">(AU42/(AV42+AU42)*100)</f>
        <v>#DIV/0!</v>
      </c>
      <c r="AX42" s="23">
        <f t="shared" ref="AX42:AX68" si="14">(F42+J42+N42+R42+V42+Z42+AD42+AH42+AL42+AP42+AT42)</f>
        <v>0</v>
      </c>
      <c r="AY42" s="24">
        <f t="shared" ref="AY42:AY68" si="15">COUNTIF(C42:AT42,"1.m")</f>
        <v>0</v>
      </c>
      <c r="AZ42" s="24">
        <f t="shared" ref="AZ42:AZ68" si="16">COUNTIF(C42:AT42,"2.m")</f>
        <v>0</v>
      </c>
      <c r="BA42" s="24">
        <f t="shared" ref="BA42:BA68" si="17">COUNTIF(C42:AT42,"3.m")</f>
        <v>0</v>
      </c>
      <c r="BB42" s="25">
        <f t="shared" ref="BB42:BB68" si="18">COUNTIF(C42:AT42,"4.m")</f>
        <v>0</v>
      </c>
      <c r="BC42" s="26">
        <f t="shared" ref="BC42:BC68" si="19">COUNTIF(C42:AT42,"5.m")</f>
        <v>0</v>
      </c>
    </row>
    <row r="43" spans="1:55" ht="20" customHeight="1" x14ac:dyDescent="0.2">
      <c r="A43" s="28">
        <f t="shared" si="10"/>
        <v>35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0</v>
      </c>
      <c r="AV43" s="21">
        <f t="shared" si="12"/>
        <v>0</v>
      </c>
      <c r="AW43" s="22" t="e">
        <f t="shared" si="13"/>
        <v>#DIV/0!</v>
      </c>
      <c r="AX43" s="23">
        <f t="shared" si="14"/>
        <v>0</v>
      </c>
      <c r="AY43" s="24">
        <f t="shared" si="15"/>
        <v>0</v>
      </c>
      <c r="AZ43" s="24">
        <f t="shared" si="16"/>
        <v>0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36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0</v>
      </c>
      <c r="AV44" s="21">
        <f t="shared" si="12"/>
        <v>0</v>
      </c>
      <c r="AW44" s="22" t="e">
        <f t="shared" si="13"/>
        <v>#DIV/0!</v>
      </c>
      <c r="AX44" s="23">
        <f t="shared" si="14"/>
        <v>0</v>
      </c>
      <c r="AY44" s="24">
        <f t="shared" si="15"/>
        <v>0</v>
      </c>
      <c r="AZ44" s="24">
        <f t="shared" si="16"/>
        <v>0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37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0</v>
      </c>
      <c r="AV45" s="21">
        <f t="shared" si="12"/>
        <v>0</v>
      </c>
      <c r="AW45" s="22" t="e">
        <f t="shared" si="13"/>
        <v>#DIV/0!</v>
      </c>
      <c r="AX45" s="23">
        <f t="shared" si="14"/>
        <v>0</v>
      </c>
      <c r="AY45" s="24">
        <f t="shared" si="15"/>
        <v>0</v>
      </c>
      <c r="AZ45" s="24">
        <f t="shared" si="16"/>
        <v>0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38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0</v>
      </c>
      <c r="AV46" s="21">
        <f t="shared" si="12"/>
        <v>0</v>
      </c>
      <c r="AW46" s="22" t="e">
        <f t="shared" si="13"/>
        <v>#DIV/0!</v>
      </c>
      <c r="AX46" s="23">
        <f t="shared" si="14"/>
        <v>0</v>
      </c>
      <c r="AY46" s="24">
        <f t="shared" si="15"/>
        <v>0</v>
      </c>
      <c r="AZ46" s="24">
        <f t="shared" si="16"/>
        <v>0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39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0</v>
      </c>
      <c r="AV47" s="21">
        <f t="shared" si="12"/>
        <v>0</v>
      </c>
      <c r="AW47" s="22" t="e">
        <f t="shared" si="13"/>
        <v>#DIV/0!</v>
      </c>
      <c r="AX47" s="23">
        <f t="shared" si="14"/>
        <v>0</v>
      </c>
      <c r="AY47" s="24">
        <f t="shared" si="15"/>
        <v>0</v>
      </c>
      <c r="AZ47" s="24">
        <f t="shared" si="16"/>
        <v>0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40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ref="A49:A52" si="20">1+A48</f>
        <v>41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0</v>
      </c>
      <c r="AV49" s="21">
        <f t="shared" si="12"/>
        <v>0</v>
      </c>
      <c r="AW49" s="22" t="e">
        <f t="shared" si="13"/>
        <v>#DIV/0!</v>
      </c>
      <c r="AX49" s="23">
        <f t="shared" si="14"/>
        <v>0</v>
      </c>
      <c r="AY49" s="24">
        <f t="shared" si="15"/>
        <v>0</v>
      </c>
      <c r="AZ49" s="24">
        <f t="shared" si="16"/>
        <v>0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20"/>
        <v>42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0</v>
      </c>
      <c r="AV50" s="21">
        <f t="shared" si="12"/>
        <v>0</v>
      </c>
      <c r="AW50" s="22" t="e">
        <f t="shared" si="13"/>
        <v>#DIV/0!</v>
      </c>
      <c r="AX50" s="23">
        <f t="shared" si="14"/>
        <v>0</v>
      </c>
      <c r="AY50" s="24">
        <f t="shared" si="15"/>
        <v>0</v>
      </c>
      <c r="AZ50" s="24">
        <f t="shared" si="16"/>
        <v>0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20"/>
        <v>43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0</v>
      </c>
      <c r="AV51" s="21">
        <f t="shared" si="12"/>
        <v>0</v>
      </c>
      <c r="AW51" s="22" t="e">
        <f t="shared" si="13"/>
        <v>#DIV/0!</v>
      </c>
      <c r="AX51" s="23">
        <f t="shared" si="14"/>
        <v>0</v>
      </c>
      <c r="AY51" s="24">
        <f t="shared" si="15"/>
        <v>0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20"/>
        <v>44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0</v>
      </c>
      <c r="AV52" s="21">
        <f t="shared" si="12"/>
        <v>0</v>
      </c>
      <c r="AW52" s="22" t="e">
        <f t="shared" si="13"/>
        <v>#DIV/0!</v>
      </c>
      <c r="AX52" s="23">
        <f t="shared" si="14"/>
        <v>0</v>
      </c>
      <c r="AY52" s="24">
        <f t="shared" si="15"/>
        <v>0</v>
      </c>
      <c r="AZ52" s="24">
        <f t="shared" si="16"/>
        <v>0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17" customHeight="1" x14ac:dyDescent="0.2">
      <c r="A53" s="28">
        <f t="shared" ref="A53" si="21">1+A52</f>
        <v>45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1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0</v>
      </c>
      <c r="AV53" s="21">
        <f t="shared" si="12"/>
        <v>0</v>
      </c>
      <c r="AW53" s="22" t="e">
        <f t="shared" si="13"/>
        <v>#DIV/0!</v>
      </c>
      <c r="AX53" s="23">
        <f t="shared" si="14"/>
        <v>0</v>
      </c>
      <c r="AY53" s="24">
        <f t="shared" si="15"/>
        <v>0</v>
      </c>
      <c r="AZ53" s="24">
        <f t="shared" si="16"/>
        <v>0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17" customHeight="1" x14ac:dyDescent="0.2">
      <c r="A54" s="28">
        <f t="shared" ref="A54" si="22">1+A53</f>
        <v>46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0</v>
      </c>
      <c r="AV54" s="21">
        <f t="shared" si="12"/>
        <v>0</v>
      </c>
      <c r="AW54" s="22" t="e">
        <f t="shared" si="13"/>
        <v>#DIV/0!</v>
      </c>
      <c r="AX54" s="23">
        <f t="shared" si="14"/>
        <v>0</v>
      </c>
      <c r="AY54" s="24">
        <f t="shared" si="15"/>
        <v>0</v>
      </c>
      <c r="AZ54" s="24">
        <f t="shared" si="16"/>
        <v>0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>1+A54</f>
        <v>47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0</v>
      </c>
      <c r="AV55" s="21">
        <f t="shared" si="12"/>
        <v>0</v>
      </c>
      <c r="AW55" s="22" t="e">
        <f t="shared" si="13"/>
        <v>#DIV/0!</v>
      </c>
      <c r="AX55" s="23">
        <f t="shared" si="14"/>
        <v>0</v>
      </c>
      <c r="AY55" s="24">
        <f t="shared" si="15"/>
        <v>0</v>
      </c>
      <c r="AZ55" s="24">
        <f t="shared" si="16"/>
        <v>0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ref="A56:A80" si="23">1+A55</f>
        <v>48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0</v>
      </c>
      <c r="AV56" s="21">
        <f t="shared" si="12"/>
        <v>0</v>
      </c>
      <c r="AW56" s="22" t="e">
        <f t="shared" si="13"/>
        <v>#DIV/0!</v>
      </c>
      <c r="AX56" s="23">
        <f t="shared" si="14"/>
        <v>0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23"/>
        <v>49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0</v>
      </c>
      <c r="AV57" s="21">
        <f t="shared" si="12"/>
        <v>0</v>
      </c>
      <c r="AW57" s="22" t="e">
        <f t="shared" si="13"/>
        <v>#DIV/0!</v>
      </c>
      <c r="AX57" s="23">
        <f t="shared" si="14"/>
        <v>0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23"/>
        <v>50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1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0</v>
      </c>
      <c r="AV58" s="21">
        <f t="shared" si="12"/>
        <v>0</v>
      </c>
      <c r="AW58" s="22" t="e">
        <f t="shared" si="13"/>
        <v>#DIV/0!</v>
      </c>
      <c r="AX58" s="23">
        <f t="shared" si="14"/>
        <v>0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0</v>
      </c>
      <c r="BC58" s="26">
        <f t="shared" si="19"/>
        <v>0</v>
      </c>
    </row>
    <row r="59" spans="1:55" ht="17" customHeight="1" x14ac:dyDescent="0.2">
      <c r="A59" s="28">
        <f t="shared" si="23"/>
        <v>51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0</v>
      </c>
      <c r="AV59" s="21">
        <f t="shared" si="12"/>
        <v>0</v>
      </c>
      <c r="AW59" s="22" t="e">
        <f t="shared" si="13"/>
        <v>#DIV/0!</v>
      </c>
      <c r="AX59" s="23">
        <f t="shared" si="14"/>
        <v>0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0</v>
      </c>
      <c r="BC59" s="26">
        <f t="shared" si="19"/>
        <v>0</v>
      </c>
    </row>
    <row r="60" spans="1:55" ht="17" customHeight="1" x14ac:dyDescent="0.2">
      <c r="A60" s="28">
        <f t="shared" si="23"/>
        <v>52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0</v>
      </c>
      <c r="AV60" s="21">
        <f t="shared" si="12"/>
        <v>0</v>
      </c>
      <c r="AW60" s="22" t="e">
        <f t="shared" si="13"/>
        <v>#DIV/0!</v>
      </c>
      <c r="AX60" s="23">
        <f t="shared" si="14"/>
        <v>0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23"/>
        <v>53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0</v>
      </c>
      <c r="AV61" s="21">
        <f t="shared" si="12"/>
        <v>0</v>
      </c>
      <c r="AW61" s="22" t="e">
        <f t="shared" si="13"/>
        <v>#DIV/0!</v>
      </c>
      <c r="AX61" s="23">
        <f t="shared" si="14"/>
        <v>0</v>
      </c>
      <c r="AY61" s="24">
        <f t="shared" si="15"/>
        <v>0</v>
      </c>
      <c r="AZ61" s="24">
        <f t="shared" si="16"/>
        <v>0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23"/>
        <v>54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0</v>
      </c>
      <c r="AV62" s="21">
        <f t="shared" si="12"/>
        <v>0</v>
      </c>
      <c r="AW62" s="22" t="e">
        <f t="shared" si="13"/>
        <v>#DIV/0!</v>
      </c>
      <c r="AX62" s="23">
        <f t="shared" si="14"/>
        <v>0</v>
      </c>
      <c r="AY62" s="24">
        <f t="shared" si="15"/>
        <v>0</v>
      </c>
      <c r="AZ62" s="24">
        <f t="shared" si="16"/>
        <v>0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23"/>
        <v>55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0</v>
      </c>
      <c r="AV63" s="21">
        <f t="shared" si="12"/>
        <v>0</v>
      </c>
      <c r="AW63" s="22" t="e">
        <f t="shared" si="13"/>
        <v>#DIV/0!</v>
      </c>
      <c r="AX63" s="23">
        <f t="shared" si="14"/>
        <v>0</v>
      </c>
      <c r="AY63" s="24">
        <f t="shared" si="15"/>
        <v>0</v>
      </c>
      <c r="AZ63" s="24">
        <f t="shared" si="16"/>
        <v>0</v>
      </c>
      <c r="BA63" s="24">
        <f t="shared" si="17"/>
        <v>0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si="23"/>
        <v>56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0</v>
      </c>
      <c r="AV64" s="21">
        <f t="shared" si="12"/>
        <v>0</v>
      </c>
      <c r="AW64" s="22" t="e">
        <f t="shared" si="13"/>
        <v>#DIV/0!</v>
      </c>
      <c r="AX64" s="23">
        <f t="shared" si="14"/>
        <v>0</v>
      </c>
      <c r="AY64" s="24">
        <f t="shared" si="15"/>
        <v>0</v>
      </c>
      <c r="AZ64" s="24">
        <f t="shared" si="16"/>
        <v>0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23"/>
        <v>57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0</v>
      </c>
      <c r="AV65" s="21">
        <f t="shared" si="12"/>
        <v>0</v>
      </c>
      <c r="AW65" s="22" t="e">
        <f t="shared" si="13"/>
        <v>#DIV/0!</v>
      </c>
      <c r="AX65" s="23">
        <f t="shared" si="14"/>
        <v>0</v>
      </c>
      <c r="AY65" s="24">
        <f t="shared" si="15"/>
        <v>0</v>
      </c>
      <c r="AZ65" s="24">
        <f t="shared" si="16"/>
        <v>0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23"/>
        <v>58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0</v>
      </c>
      <c r="AV66" s="21">
        <f t="shared" si="12"/>
        <v>0</v>
      </c>
      <c r="AW66" s="22" t="e">
        <f t="shared" si="13"/>
        <v>#DIV/0!</v>
      </c>
      <c r="AX66" s="23">
        <f t="shared" si="14"/>
        <v>0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17" customHeight="1" x14ac:dyDescent="0.2">
      <c r="A67" s="28">
        <f t="shared" si="23"/>
        <v>59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0</v>
      </c>
      <c r="AV67" s="21">
        <f t="shared" si="12"/>
        <v>0</v>
      </c>
      <c r="AW67" s="22" t="e">
        <f t="shared" si="13"/>
        <v>#DIV/0!</v>
      </c>
      <c r="AX67" s="23">
        <f t="shared" si="14"/>
        <v>0</v>
      </c>
      <c r="AY67" s="24">
        <f t="shared" si="15"/>
        <v>0</v>
      </c>
      <c r="AZ67" s="24">
        <f t="shared" si="16"/>
        <v>0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17" customHeight="1" x14ac:dyDescent="0.2">
      <c r="A68" s="28">
        <f t="shared" si="23"/>
        <v>60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0</v>
      </c>
      <c r="AV68" s="21">
        <f t="shared" si="12"/>
        <v>0</v>
      </c>
      <c r="AW68" s="22" t="e">
        <f t="shared" si="13"/>
        <v>#DIV/0!</v>
      </c>
      <c r="AX68" s="23">
        <f t="shared" si="14"/>
        <v>0</v>
      </c>
      <c r="AY68" s="24">
        <f t="shared" si="15"/>
        <v>0</v>
      </c>
      <c r="AZ68" s="24">
        <f t="shared" si="16"/>
        <v>0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17" customHeight="1" x14ac:dyDescent="0.2">
      <c r="A69" s="28">
        <f t="shared" si="23"/>
        <v>61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80" si="24">SUM(C69+G69+K69+O69+S69+W69+AA69+AE69+AI69+AM69+AQ69)</f>
        <v>0</v>
      </c>
      <c r="AV69" s="21">
        <f t="shared" ref="AV69:AV80" si="25">(D69+H69+L69+P69+T69+X69+AB69+AF69+AJ69+AN69+AR69)</f>
        <v>0</v>
      </c>
      <c r="AW69" s="22" t="e">
        <f t="shared" ref="AW69:AW80" si="26">(AU69/(AV69+AU69)*100)</f>
        <v>#DIV/0!</v>
      </c>
      <c r="AX69" s="23">
        <f t="shared" ref="AX69:AX80" si="27">(F69+J69+N69+R69+V69+Z69+AD69+AH69+AL69+AP69+AT69)</f>
        <v>0</v>
      </c>
      <c r="AY69" s="24">
        <f t="shared" ref="AY69:AY80" si="28">COUNTIF(C69:AT69,"1.m")</f>
        <v>0</v>
      </c>
      <c r="AZ69" s="24">
        <f t="shared" ref="AZ69:AZ80" si="29">COUNTIF(C69:AT69,"2.m")</f>
        <v>0</v>
      </c>
      <c r="BA69" s="24">
        <f t="shared" ref="BA69:BA80" si="30">COUNTIF(C69:AT69,"3.m")</f>
        <v>0</v>
      </c>
      <c r="BB69" s="25">
        <f t="shared" ref="BB69:BB80" si="31">COUNTIF(C69:AT69,"4.m")</f>
        <v>0</v>
      </c>
      <c r="BC69" s="26">
        <f t="shared" ref="BC69:BC80" si="32">COUNTIF(C69:AT69,"5.m")</f>
        <v>0</v>
      </c>
    </row>
    <row r="70" spans="1:55" ht="17" customHeight="1" x14ac:dyDescent="0.2">
      <c r="A70" s="28">
        <f t="shared" si="23"/>
        <v>62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4"/>
        <v>0</v>
      </c>
      <c r="AV70" s="21">
        <f t="shared" si="25"/>
        <v>0</v>
      </c>
      <c r="AW70" s="22" t="e">
        <f t="shared" si="26"/>
        <v>#DIV/0!</v>
      </c>
      <c r="AX70" s="23">
        <f t="shared" si="27"/>
        <v>0</v>
      </c>
      <c r="AY70" s="24">
        <f t="shared" si="28"/>
        <v>0</v>
      </c>
      <c r="AZ70" s="24">
        <f t="shared" si="29"/>
        <v>0</v>
      </c>
      <c r="BA70" s="24">
        <f t="shared" si="30"/>
        <v>0</v>
      </c>
      <c r="BB70" s="25">
        <f t="shared" si="31"/>
        <v>0</v>
      </c>
      <c r="BC70" s="26">
        <f t="shared" si="32"/>
        <v>0</v>
      </c>
    </row>
    <row r="71" spans="1:55" ht="17" customHeight="1" x14ac:dyDescent="0.2">
      <c r="A71" s="28">
        <f t="shared" si="23"/>
        <v>63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1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4"/>
        <v>0</v>
      </c>
      <c r="AV71" s="21">
        <f t="shared" si="25"/>
        <v>0</v>
      </c>
      <c r="AW71" s="22" t="e">
        <f t="shared" si="26"/>
        <v>#DIV/0!</v>
      </c>
      <c r="AX71" s="23">
        <f t="shared" si="27"/>
        <v>0</v>
      </c>
      <c r="AY71" s="24">
        <f t="shared" si="28"/>
        <v>0</v>
      </c>
      <c r="AZ71" s="24">
        <f t="shared" si="29"/>
        <v>0</v>
      </c>
      <c r="BA71" s="24">
        <f t="shared" si="30"/>
        <v>0</v>
      </c>
      <c r="BB71" s="25">
        <f t="shared" si="31"/>
        <v>0</v>
      </c>
      <c r="BC71" s="26">
        <f t="shared" si="32"/>
        <v>0</v>
      </c>
    </row>
    <row r="72" spans="1:55" ht="17" customHeight="1" x14ac:dyDescent="0.2">
      <c r="A72" s="28">
        <f t="shared" si="23"/>
        <v>64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4"/>
        <v>0</v>
      </c>
      <c r="AV72" s="21">
        <f t="shared" si="25"/>
        <v>0</v>
      </c>
      <c r="AW72" s="22" t="e">
        <f t="shared" si="26"/>
        <v>#DIV/0!</v>
      </c>
      <c r="AX72" s="23">
        <f t="shared" si="27"/>
        <v>0</v>
      </c>
      <c r="AY72" s="24">
        <f t="shared" si="28"/>
        <v>0</v>
      </c>
      <c r="AZ72" s="24">
        <f t="shared" si="29"/>
        <v>0</v>
      </c>
      <c r="BA72" s="24">
        <f t="shared" si="30"/>
        <v>0</v>
      </c>
      <c r="BB72" s="25">
        <f t="shared" si="31"/>
        <v>0</v>
      </c>
      <c r="BC72" s="26">
        <f t="shared" si="32"/>
        <v>0</v>
      </c>
    </row>
    <row r="73" spans="1:55" ht="17" customHeight="1" x14ac:dyDescent="0.2">
      <c r="A73" s="28">
        <f t="shared" si="23"/>
        <v>65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1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4"/>
        <v>0</v>
      </c>
      <c r="AV73" s="21">
        <f t="shared" si="25"/>
        <v>0</v>
      </c>
      <c r="AW73" s="22" t="e">
        <f t="shared" si="26"/>
        <v>#DIV/0!</v>
      </c>
      <c r="AX73" s="23">
        <f t="shared" si="27"/>
        <v>0</v>
      </c>
      <c r="AY73" s="24">
        <f t="shared" si="28"/>
        <v>0</v>
      </c>
      <c r="AZ73" s="24">
        <f t="shared" si="29"/>
        <v>0</v>
      </c>
      <c r="BA73" s="24">
        <f t="shared" si="30"/>
        <v>0</v>
      </c>
      <c r="BB73" s="25">
        <f t="shared" si="31"/>
        <v>0</v>
      </c>
      <c r="BC73" s="26">
        <f t="shared" si="32"/>
        <v>0</v>
      </c>
    </row>
    <row r="74" spans="1:55" ht="17" customHeight="1" x14ac:dyDescent="0.2">
      <c r="A74" s="28">
        <f t="shared" si="23"/>
        <v>66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4"/>
        <v>0</v>
      </c>
      <c r="AV74" s="21">
        <f t="shared" si="25"/>
        <v>0</v>
      </c>
      <c r="AW74" s="22" t="e">
        <f t="shared" si="26"/>
        <v>#DIV/0!</v>
      </c>
      <c r="AX74" s="23">
        <f t="shared" si="27"/>
        <v>0</v>
      </c>
      <c r="AY74" s="24">
        <f t="shared" si="28"/>
        <v>0</v>
      </c>
      <c r="AZ74" s="24">
        <f t="shared" si="29"/>
        <v>0</v>
      </c>
      <c r="BA74" s="24">
        <f t="shared" si="30"/>
        <v>0</v>
      </c>
      <c r="BB74" s="25">
        <f t="shared" si="31"/>
        <v>0</v>
      </c>
      <c r="BC74" s="26">
        <f t="shared" si="32"/>
        <v>0</v>
      </c>
    </row>
    <row r="75" spans="1:55" ht="17" customHeight="1" x14ac:dyDescent="0.2">
      <c r="A75" s="28">
        <f t="shared" si="23"/>
        <v>67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1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4"/>
        <v>0</v>
      </c>
      <c r="AV75" s="21">
        <f t="shared" si="25"/>
        <v>0</v>
      </c>
      <c r="AW75" s="22" t="e">
        <f t="shared" si="26"/>
        <v>#DIV/0!</v>
      </c>
      <c r="AX75" s="23">
        <f t="shared" si="27"/>
        <v>0</v>
      </c>
      <c r="AY75" s="24">
        <f t="shared" si="28"/>
        <v>0</v>
      </c>
      <c r="AZ75" s="24">
        <f t="shared" si="29"/>
        <v>0</v>
      </c>
      <c r="BA75" s="24">
        <f t="shared" si="30"/>
        <v>0</v>
      </c>
      <c r="BB75" s="25">
        <f t="shared" si="31"/>
        <v>0</v>
      </c>
      <c r="BC75" s="26">
        <f t="shared" si="32"/>
        <v>0</v>
      </c>
    </row>
    <row r="76" spans="1:55" ht="17" customHeight="1" x14ac:dyDescent="0.2">
      <c r="A76" s="28">
        <f t="shared" si="23"/>
        <v>68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1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4"/>
        <v>0</v>
      </c>
      <c r="AV76" s="21">
        <f t="shared" si="25"/>
        <v>0</v>
      </c>
      <c r="AW76" s="22" t="e">
        <f t="shared" si="26"/>
        <v>#DIV/0!</v>
      </c>
      <c r="AX76" s="23">
        <f t="shared" si="27"/>
        <v>0</v>
      </c>
      <c r="AY76" s="24">
        <f t="shared" si="28"/>
        <v>0</v>
      </c>
      <c r="AZ76" s="24">
        <f t="shared" si="29"/>
        <v>0</v>
      </c>
      <c r="BA76" s="24">
        <f t="shared" si="30"/>
        <v>0</v>
      </c>
      <c r="BB76" s="25">
        <f t="shared" si="31"/>
        <v>0</v>
      </c>
      <c r="BC76" s="26">
        <f t="shared" si="32"/>
        <v>0</v>
      </c>
    </row>
    <row r="77" spans="1:55" ht="17" customHeight="1" x14ac:dyDescent="0.2">
      <c r="A77" s="28">
        <f t="shared" si="23"/>
        <v>69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1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4"/>
        <v>0</v>
      </c>
      <c r="AV77" s="21">
        <f t="shared" si="25"/>
        <v>0</v>
      </c>
      <c r="AW77" s="22" t="e">
        <f t="shared" si="26"/>
        <v>#DIV/0!</v>
      </c>
      <c r="AX77" s="23">
        <f t="shared" si="27"/>
        <v>0</v>
      </c>
      <c r="AY77" s="24">
        <f t="shared" si="28"/>
        <v>0</v>
      </c>
      <c r="AZ77" s="24">
        <f t="shared" si="29"/>
        <v>0</v>
      </c>
      <c r="BA77" s="24">
        <f t="shared" si="30"/>
        <v>0</v>
      </c>
      <c r="BB77" s="25">
        <f t="shared" si="31"/>
        <v>0</v>
      </c>
      <c r="BC77" s="26">
        <f t="shared" si="32"/>
        <v>0</v>
      </c>
    </row>
    <row r="78" spans="1:55" ht="17" customHeight="1" x14ac:dyDescent="0.2">
      <c r="A78" s="28">
        <f t="shared" si="23"/>
        <v>70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1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4"/>
        <v>0</v>
      </c>
      <c r="AV78" s="21">
        <f t="shared" si="25"/>
        <v>0</v>
      </c>
      <c r="AW78" s="22" t="e">
        <f t="shared" si="26"/>
        <v>#DIV/0!</v>
      </c>
      <c r="AX78" s="23">
        <f t="shared" si="27"/>
        <v>0</v>
      </c>
      <c r="AY78" s="24">
        <f t="shared" si="28"/>
        <v>0</v>
      </c>
      <c r="AZ78" s="24">
        <f t="shared" si="29"/>
        <v>0</v>
      </c>
      <c r="BA78" s="24">
        <f t="shared" si="30"/>
        <v>0</v>
      </c>
      <c r="BB78" s="25">
        <f t="shared" si="31"/>
        <v>0</v>
      </c>
      <c r="BC78" s="26">
        <f t="shared" si="32"/>
        <v>0</v>
      </c>
    </row>
    <row r="79" spans="1:55" ht="17" customHeight="1" x14ac:dyDescent="0.2">
      <c r="A79" s="28">
        <f t="shared" si="23"/>
        <v>71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1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4"/>
        <v>0</v>
      </c>
      <c r="AV79" s="21">
        <f t="shared" si="25"/>
        <v>0</v>
      </c>
      <c r="AW79" s="22" t="e">
        <f t="shared" si="26"/>
        <v>#DIV/0!</v>
      </c>
      <c r="AX79" s="23">
        <f t="shared" si="27"/>
        <v>0</v>
      </c>
      <c r="AY79" s="24">
        <f t="shared" si="28"/>
        <v>0</v>
      </c>
      <c r="AZ79" s="24">
        <f t="shared" si="29"/>
        <v>0</v>
      </c>
      <c r="BA79" s="24">
        <f t="shared" si="30"/>
        <v>0</v>
      </c>
      <c r="BB79" s="25">
        <f t="shared" si="31"/>
        <v>0</v>
      </c>
      <c r="BC79" s="26">
        <f t="shared" si="32"/>
        <v>0</v>
      </c>
    </row>
    <row r="80" spans="1:55" ht="17" customHeight="1" thickBot="1" x14ac:dyDescent="0.25">
      <c r="A80" s="42">
        <f t="shared" si="23"/>
        <v>72</v>
      </c>
      <c r="B80" s="43"/>
      <c r="C80" s="44"/>
      <c r="D80" s="45"/>
      <c r="E80" s="45"/>
      <c r="F80" s="46"/>
      <c r="G80" s="44"/>
      <c r="H80" s="45"/>
      <c r="I80" s="45"/>
      <c r="J80" s="46"/>
      <c r="K80" s="44"/>
      <c r="L80" s="45"/>
      <c r="M80" s="45"/>
      <c r="N80" s="46"/>
      <c r="O80" s="44"/>
      <c r="P80" s="45"/>
      <c r="Q80" s="45"/>
      <c r="R80" s="46"/>
      <c r="S80" s="44"/>
      <c r="T80" s="45"/>
      <c r="U80" s="45"/>
      <c r="V80" s="46"/>
      <c r="W80" s="44"/>
      <c r="X80" s="45"/>
      <c r="Y80" s="45"/>
      <c r="Z80" s="46"/>
      <c r="AA80" s="44"/>
      <c r="AB80" s="45"/>
      <c r="AC80" s="45"/>
      <c r="AD80" s="46"/>
      <c r="AE80" s="44"/>
      <c r="AF80" s="45"/>
      <c r="AG80" s="45"/>
      <c r="AH80" s="46"/>
      <c r="AI80" s="44"/>
      <c r="AJ80" s="45"/>
      <c r="AK80" s="45"/>
      <c r="AL80" s="46"/>
      <c r="AM80" s="44"/>
      <c r="AN80" s="45"/>
      <c r="AO80" s="45"/>
      <c r="AP80" s="46"/>
      <c r="AQ80" s="44"/>
      <c r="AR80" s="45"/>
      <c r="AS80" s="45"/>
      <c r="AT80" s="46"/>
      <c r="AU80" s="48">
        <f t="shared" si="24"/>
        <v>0</v>
      </c>
      <c r="AV80" s="49">
        <f t="shared" si="25"/>
        <v>0</v>
      </c>
      <c r="AW80" s="50" t="e">
        <f t="shared" si="26"/>
        <v>#DIV/0!</v>
      </c>
      <c r="AX80" s="51">
        <f t="shared" si="27"/>
        <v>0</v>
      </c>
      <c r="AY80" s="52">
        <f t="shared" si="28"/>
        <v>0</v>
      </c>
      <c r="AZ80" s="52">
        <f t="shared" si="29"/>
        <v>0</v>
      </c>
      <c r="BA80" s="52">
        <f t="shared" si="30"/>
        <v>0</v>
      </c>
      <c r="BB80" s="53">
        <f t="shared" si="31"/>
        <v>0</v>
      </c>
      <c r="BC80" s="54">
        <f t="shared" si="32"/>
        <v>0</v>
      </c>
    </row>
  </sheetData>
  <sheetProtection algorithmName="SHA-512" hashValue="yeh9WooR9Z4kcpF62QAFZ5aBK7A85tgljN8SAA0FKz/uRMuCMrIqSiUFJteHL1h8jeY+3AJEBjpi7YMOAbcl0w==" saltValue="WgvU9McOHagsbFmcZoDAsg==" spinCount="100000" sheet="1" objects="1" scenarios="1"/>
  <autoFilter ref="A1:BC52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41">
    <sortCondition descending="1" ref="AX5:AX41"/>
    <sortCondition descending="1" ref="AW5:AW41"/>
  </sortState>
  <mergeCells count="27">
    <mergeCell ref="AQ3:AT3"/>
    <mergeCell ref="W3:Z3"/>
    <mergeCell ref="AA3:AD3"/>
    <mergeCell ref="AE3:AH3"/>
    <mergeCell ref="AI3:AL3"/>
    <mergeCell ref="AM3:AP3"/>
    <mergeCell ref="C3:F3"/>
    <mergeCell ref="G3:J3"/>
    <mergeCell ref="K3:N3"/>
    <mergeCell ref="O3:R3"/>
    <mergeCell ref="S3:V3"/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Mláďata U8 (17,18)</vt:lpstr>
      <vt:lpstr>Mláďata U10 (15,16)</vt:lpstr>
      <vt:lpstr>Mláďata U12 (13,14)</vt:lpstr>
      <vt:lpstr>Mladší žáci U14 (11,12)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Kateřina Stárková</cp:lastModifiedBy>
  <cp:lastPrinted>2016-10-21T09:48:00Z</cp:lastPrinted>
  <dcterms:created xsi:type="dcterms:W3CDTF">2014-11-14T06:27:00Z</dcterms:created>
  <dcterms:modified xsi:type="dcterms:W3CDTF">2024-09-05T14:04:37Z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